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_GT-R/Einbauzeichnungen/"/>
    </mc:Choice>
  </mc:AlternateContent>
  <xr:revisionPtr revIDLastSave="0" documentId="8_{FFB0F6CE-02D6-49AA-A3B7-62B7B71B2D8E}" xr6:coauthVersionLast="47" xr6:coauthVersionMax="47" xr10:uidLastSave="{00000000-0000-0000-0000-000000000000}"/>
  <bookViews>
    <workbookView xWindow="28680" yWindow="-120" windowWidth="29040" windowHeight="15840" xr2:uid="{FBC82EEE-4803-4B4C-A722-3B7EE27D6314}"/>
  </bookViews>
  <sheets>
    <sheet name="VL" sheetId="1" r:id="rId1"/>
    <sheet name="VL_SW-R" sheetId="2" r:id="rId2"/>
    <sheet name="VL_SW-L" sheetId="3" r:id="rId3"/>
    <sheet name="Pomoc" sheetId="4" state="hidden" r:id="rId4"/>
    <sheet name="Translation" sheetId="5" state="hidden" r:id="rId5"/>
  </sheets>
  <definedNames>
    <definedName name="_xlnm.Print_Area" localSheetId="0">VL!$A$1:$AW$63</definedName>
    <definedName name="_xlnm.Print_Area" localSheetId="2">'VL_SW-L'!$A$1:$T$50</definedName>
    <definedName name="_xlnm.Print_Area" localSheetId="1">'VL_SW-R'!$A$1:$T$50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5" i="5" l="1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37" i="5"/>
  <c r="C132" i="5"/>
  <c r="C128" i="5"/>
  <c r="C127" i="5"/>
  <c r="C123" i="5"/>
  <c r="C118" i="5"/>
  <c r="C114" i="5"/>
  <c r="C113" i="5"/>
  <c r="C108" i="5"/>
  <c r="C107" i="5"/>
  <c r="C105" i="5"/>
  <c r="C95" i="5"/>
  <c r="C93" i="5"/>
  <c r="C90" i="5"/>
  <c r="C88" i="5"/>
  <c r="C87" i="5"/>
  <c r="C79" i="5"/>
  <c r="C61" i="5"/>
  <c r="C60" i="5"/>
  <c r="C56" i="5"/>
  <c r="C55" i="5"/>
  <c r="C54" i="5"/>
  <c r="C49" i="5"/>
  <c r="C48" i="5"/>
  <c r="C42" i="5"/>
  <c r="C41" i="5"/>
  <c r="C40" i="5"/>
  <c r="C36" i="5"/>
  <c r="C35" i="5"/>
  <c r="C28" i="5"/>
  <c r="C25" i="5"/>
  <c r="C24" i="5"/>
  <c r="C20" i="5"/>
  <c r="C19" i="5"/>
  <c r="C18" i="5"/>
  <c r="C12" i="5"/>
  <c r="C11" i="5"/>
  <c r="C10" i="5"/>
  <c r="C2" i="5"/>
  <c r="C135" i="5" s="1"/>
  <c r="B61" i="1" s="1"/>
  <c r="N31" i="3"/>
  <c r="G31" i="3"/>
  <c r="J30" i="3"/>
  <c r="O21" i="3"/>
  <c r="L18" i="3"/>
  <c r="O8" i="3"/>
  <c r="D5" i="3"/>
  <c r="M1" i="3"/>
  <c r="E1" i="3"/>
  <c r="M31" i="2"/>
  <c r="G31" i="2"/>
  <c r="I30" i="2"/>
  <c r="D20" i="2"/>
  <c r="H18" i="2"/>
  <c r="D7" i="2"/>
  <c r="P5" i="2"/>
  <c r="N1" i="2"/>
  <c r="F1" i="2"/>
  <c r="N61" i="1"/>
  <c r="N60" i="1"/>
  <c r="N59" i="1"/>
  <c r="N58" i="1"/>
  <c r="N57" i="1"/>
  <c r="N56" i="1"/>
  <c r="N55" i="1"/>
  <c r="Y41" i="1"/>
  <c r="S41" i="1"/>
  <c r="N41" i="1"/>
  <c r="AN39" i="1"/>
  <c r="N31" i="1"/>
  <c r="M31" i="1"/>
  <c r="I31" i="1"/>
  <c r="M19" i="1"/>
  <c r="I19" i="1"/>
  <c r="H19" i="1"/>
  <c r="C58" i="5" l="1"/>
  <c r="A51" i="1" s="1"/>
  <c r="C26" i="5"/>
  <c r="AB50" i="1" s="1"/>
  <c r="C27" i="5"/>
  <c r="C130" i="5"/>
  <c r="C66" i="5"/>
  <c r="C138" i="5"/>
  <c r="C34" i="5"/>
  <c r="C50" i="5"/>
  <c r="AA22" i="1" s="1"/>
  <c r="C74" i="5"/>
  <c r="C98" i="5"/>
  <c r="AT49" i="1" s="1"/>
  <c r="C122" i="5"/>
  <c r="C82" i="5"/>
  <c r="C106" i="5"/>
  <c r="C5" i="5"/>
  <c r="Q5" i="1" s="1"/>
  <c r="C13" i="5"/>
  <c r="C21" i="5"/>
  <c r="AS22" i="1" s="1"/>
  <c r="C29" i="5"/>
  <c r="AB52" i="1" s="1"/>
  <c r="C37" i="5"/>
  <c r="Q56" i="1" s="1"/>
  <c r="C45" i="5"/>
  <c r="C53" i="5"/>
  <c r="AA34" i="1" s="1"/>
  <c r="C69" i="5"/>
  <c r="B59" i="1" s="1"/>
  <c r="C77" i="5"/>
  <c r="C85" i="5"/>
  <c r="C101" i="5"/>
  <c r="C109" i="5"/>
  <c r="C117" i="5"/>
  <c r="L43" i="2" s="1"/>
  <c r="C125" i="5"/>
  <c r="C133" i="5"/>
  <c r="C141" i="5"/>
  <c r="AJ45" i="1" s="1"/>
  <c r="C8" i="5"/>
  <c r="C16" i="5"/>
  <c r="C32" i="5"/>
  <c r="AB57" i="1" s="1"/>
  <c r="C64" i="5"/>
  <c r="B56" i="1" s="1"/>
  <c r="C72" i="5"/>
  <c r="C80" i="5"/>
  <c r="C96" i="5"/>
  <c r="C104" i="5"/>
  <c r="C112" i="5"/>
  <c r="C120" i="5"/>
  <c r="C136" i="5"/>
  <c r="C43" i="5"/>
  <c r="AD3" i="1" s="1"/>
  <c r="C59" i="5"/>
  <c r="C67" i="5"/>
  <c r="B57" i="1" s="1"/>
  <c r="C75" i="5"/>
  <c r="C83" i="5"/>
  <c r="C91" i="5"/>
  <c r="C99" i="5"/>
  <c r="C115" i="5"/>
  <c r="C131" i="5"/>
  <c r="C139" i="5"/>
  <c r="C6" i="5"/>
  <c r="R46" i="1" s="1"/>
  <c r="C14" i="5"/>
  <c r="C22" i="5"/>
  <c r="AS27" i="1" s="1"/>
  <c r="C30" i="5"/>
  <c r="C38" i="5"/>
  <c r="C46" i="5"/>
  <c r="C62" i="5"/>
  <c r="A54" i="1" s="1"/>
  <c r="C70" i="5"/>
  <c r="B60" i="1" s="1"/>
  <c r="C78" i="5"/>
  <c r="C86" i="5"/>
  <c r="B58" i="1" s="1"/>
  <c r="C94" i="5"/>
  <c r="C102" i="5"/>
  <c r="C110" i="5"/>
  <c r="C126" i="5"/>
  <c r="C134" i="5"/>
  <c r="C51" i="5"/>
  <c r="AA29" i="1" s="1"/>
  <c r="C9" i="5"/>
  <c r="A48" i="1" s="1"/>
  <c r="C17" i="5"/>
  <c r="A4" i="1" s="1"/>
  <c r="C33" i="5"/>
  <c r="AB59" i="1" s="1"/>
  <c r="C57" i="5"/>
  <c r="A49" i="1" s="1"/>
  <c r="C65" i="5"/>
  <c r="C73" i="5"/>
  <c r="C81" i="5"/>
  <c r="C89" i="5"/>
  <c r="C97" i="5"/>
  <c r="C121" i="5"/>
  <c r="C129" i="5"/>
  <c r="C4" i="5"/>
  <c r="Q3" i="1" s="1"/>
  <c r="C44" i="5"/>
  <c r="C52" i="5"/>
  <c r="AA32" i="1" s="1"/>
  <c r="C68" i="5"/>
  <c r="C76" i="5"/>
  <c r="C84" i="5"/>
  <c r="C92" i="5"/>
  <c r="C100" i="5"/>
  <c r="C116" i="5"/>
  <c r="L43" i="3" s="1"/>
  <c r="C124" i="5"/>
  <c r="C140" i="5"/>
  <c r="AI42" i="1" s="1"/>
  <c r="C7" i="5"/>
  <c r="C15" i="5"/>
  <c r="C23" i="5"/>
  <c r="AS32" i="1" s="1"/>
  <c r="C31" i="5"/>
  <c r="AB55" i="1" s="1"/>
  <c r="C39" i="5"/>
  <c r="C47" i="5"/>
  <c r="C63" i="5"/>
  <c r="B55" i="1" s="1"/>
  <c r="C71" i="5"/>
  <c r="C103" i="5"/>
  <c r="AP52" i="1" s="1"/>
  <c r="C111" i="5"/>
  <c r="C119" i="5"/>
  <c r="Q7" i="1" l="1"/>
  <c r="G43" i="2"/>
  <c r="G43" i="3"/>
  <c r="B62" i="1"/>
  <c r="G47" i="2"/>
  <c r="G47" i="3"/>
  <c r="Q60" i="1"/>
  <c r="AA18" i="1"/>
  <c r="AA27" i="1"/>
  <c r="Q52" i="1"/>
  <c r="G49" i="3"/>
  <c r="AP48" i="1"/>
  <c r="G49" i="2"/>
  <c r="G45" i="2"/>
  <c r="G45" i="3"/>
  <c r="A1" i="1"/>
  <c r="G40" i="2"/>
  <c r="G40" i="3"/>
</calcChain>
</file>

<file path=xl/sharedStrings.xml><?xml version="1.0" encoding="utf-8"?>
<sst xmlns="http://schemas.openxmlformats.org/spreadsheetml/2006/main" count="1089" uniqueCount="854">
  <si>
    <t>Zvol jazyk:</t>
  </si>
  <si>
    <t>CZ</t>
  </si>
  <si>
    <t>Select a language:</t>
  </si>
  <si>
    <t>mm</t>
  </si>
  <si>
    <t>Wählen Sie eine Sprache:</t>
  </si>
  <si>
    <t>Wybierz język:</t>
  </si>
  <si>
    <t>Sélectionner une langue:</t>
  </si>
  <si>
    <t>Selecteer een taal:</t>
  </si>
  <si>
    <t>Valige keel:</t>
  </si>
  <si>
    <t>Valitse kieli:</t>
  </si>
  <si>
    <t>Выберите язык:</t>
  </si>
  <si>
    <t>Välj ett språk:</t>
  </si>
  <si>
    <t>!</t>
  </si>
  <si>
    <t>A3</t>
  </si>
  <si>
    <t xml:space="preserve">W </t>
  </si>
  <si>
    <t xml:space="preserve">H </t>
  </si>
  <si>
    <t xml:space="preserve">F </t>
  </si>
  <si>
    <t>H+300</t>
  </si>
  <si>
    <t xml:space="preserve">A </t>
  </si>
  <si>
    <t>H+10</t>
  </si>
  <si>
    <t xml:space="preserve">L </t>
  </si>
  <si>
    <t>R</t>
  </si>
  <si>
    <t>S</t>
  </si>
  <si>
    <t>(H+A)</t>
  </si>
  <si>
    <t>L/R</t>
  </si>
  <si>
    <t>min. 400</t>
  </si>
  <si>
    <t>A</t>
  </si>
  <si>
    <t>A - A</t>
  </si>
  <si>
    <t>min. 4mm</t>
  </si>
  <si>
    <t>č.jaz.</t>
  </si>
  <si>
    <t>Jazyk</t>
  </si>
  <si>
    <t>číslo</t>
  </si>
  <si>
    <t>EN</t>
  </si>
  <si>
    <t>DE</t>
  </si>
  <si>
    <t>PL</t>
  </si>
  <si>
    <t>FR</t>
  </si>
  <si>
    <t>NL</t>
  </si>
  <si>
    <t>EST</t>
  </si>
  <si>
    <t>FIN</t>
  </si>
  <si>
    <t>RU</t>
  </si>
  <si>
    <t>SV</t>
  </si>
  <si>
    <t>VL</t>
  </si>
  <si>
    <t xml:space="preserve"> 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</si>
  <si>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</si>
  <si>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</si>
  <si>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</si>
  <si>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</si>
  <si>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</si>
  <si>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</si>
  <si>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</si>
  <si>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</si>
  <si>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</si>
  <si>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</si>
  <si>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</si>
  <si>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</si>
  <si>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</si>
  <si>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</si>
  <si>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</si>
  <si>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</si>
  <si>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</si>
  <si>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</si>
  <si>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</si>
  <si>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</si>
  <si>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</si>
  <si>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</si>
  <si>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</si>
  <si>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</si>
  <si>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</si>
  <si>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</si>
  <si>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</si>
  <si>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</si>
  <si>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</si>
  <si>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</si>
  <si>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</si>
  <si>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</si>
  <si>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</si>
  <si>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</si>
  <si>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</si>
  <si>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</si>
  <si>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</si>
  <si>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</si>
  <si>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</si>
  <si>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</si>
  <si>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</si>
  <si>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</si>
  <si>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</si>
  <si>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</si>
  <si>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</si>
  <si>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</si>
  <si>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</si>
  <si>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</si>
  <si>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</si>
  <si>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</si>
  <si>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</si>
  <si>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</si>
  <si>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</si>
  <si>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</si>
  <si>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(SL)</t>
  </si>
  <si>
    <t>Standard lift system (SL)</t>
  </si>
  <si>
    <t>Standardbeschlag (SL)</t>
  </si>
  <si>
    <t>Prowadzenie standardowe (SL)</t>
  </si>
  <si>
    <t>Levee standard (SL)</t>
  </si>
  <si>
    <t>Standaard beslagsysteem (SL)</t>
  </si>
  <si>
    <t>Standardtõste (SL)</t>
  </si>
  <si>
    <t>Vakionosto (SL)</t>
  </si>
  <si>
    <t>Стандартный подъем (SL)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</si>
  <si>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</si>
  <si>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</si>
  <si>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</si>
  <si>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</si>
  <si>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</si>
  <si>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</si>
  <si>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</si>
  <si>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</si>
  <si>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</si>
  <si>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</si>
  <si>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</si>
  <si>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</si>
  <si>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</si>
  <si>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</si>
  <si>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Voor HL&gt; 600 en hl &lt;= 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</si>
  <si>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</si>
  <si>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</si>
  <si>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</si>
  <si>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</si>
  <si>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</si>
  <si>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</si>
  <si>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</si>
  <si>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</si>
  <si>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Lamelli 40mm</t>
  </si>
  <si>
    <t xml:space="preserve">Толщина секции 40мм </t>
  </si>
  <si>
    <t>Max. W x H 5000x5000</t>
  </si>
  <si>
    <t>max. W x H 5000x5000</t>
  </si>
  <si>
    <t>Макс. Шхв (WxH) 5000x5000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</si>
  <si>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</si>
  <si>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</si>
  <si>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</si>
  <si>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</si>
  <si>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</si>
  <si>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</si>
  <si>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</si>
  <si>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</si>
  <si>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</si>
  <si>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</si>
  <si>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</si>
  <si>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</si>
  <si>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</si>
  <si>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</si>
  <si>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</si>
  <si>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</si>
  <si>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</si>
  <si>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</si>
  <si>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</si>
  <si>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</si>
  <si>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</si>
  <si>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</si>
  <si>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</si>
  <si>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</si>
  <si>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</si>
  <si>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</si>
  <si>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</si>
  <si>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jinak.</t>
  </si>
  <si>
    <t>Work to be carried out by customer, unless in advance otherwise is agreed in writing.</t>
  </si>
  <si>
    <t>Vorbereitungen und Arbeiten die vom Auftraggeber zu erbringen sind, außer bei schriftlicher Vereinbarung im Voraus.</t>
  </si>
  <si>
    <t>Prace, które muszą zostać wykonane przez klienta przed wykonaniem montażu, o ile nie uzgodniono inaczej.</t>
  </si>
  <si>
    <t>Approvisionnement &amp; travaux incombant au maitre d'ouvrage  (sauf accord contraire).</t>
  </si>
  <si>
    <t>Voorzieningen en werkzaamheden door opdrachtgever te verzorgen, tenzij vooraf schriftelijk anders is overeengekomen.</t>
  </si>
  <si>
    <t>Kliendi poolt tehtavad ettevalmistustööd v.a juhul kui pole kirjalikult teistmoodi kokku lepitud.</t>
  </si>
  <si>
    <t>Asiakkaan tehtävät työt, ellei etukäteen kirjallisesti muutoin sovittu.</t>
  </si>
  <si>
    <t>Материалы и проведение работ обеспечиваются клиентом,если иное не оговорено заранее в письменной форме.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</si>
  <si>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</si>
  <si>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</si>
  <si>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</si>
  <si>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</si>
  <si>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</si>
  <si>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</si>
  <si>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</si>
  <si>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>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</si>
  <si>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</si>
  <si>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</si>
  <si>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</si>
  <si>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</si>
  <si>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</si>
  <si>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</si>
  <si>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</si>
  <si>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</si>
  <si>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</si>
  <si>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</si>
  <si>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</si>
  <si>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</si>
  <si>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</si>
  <si>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</si>
  <si>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</si>
  <si>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</si>
  <si>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</si>
  <si>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</si>
  <si>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</si>
  <si>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</si>
  <si>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</si>
  <si>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</si>
  <si>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</si>
  <si>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</si>
  <si>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</si>
  <si>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</si>
  <si>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</si>
  <si>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</si>
  <si>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</si>
  <si>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</si>
  <si>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</si>
  <si>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</si>
  <si>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</si>
  <si>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</si>
  <si>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</si>
  <si>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</si>
  <si>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</si>
  <si>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Průmyslová zásuvka CEE 20A, 5P, 400V, jištěno 20A jističem, proudový chránič I=30 mA</t>
  </si>
  <si>
    <t>Industrial electric outlet cee 20A, 5P, 400 V, protected by 20A circuit breaker, residual current device I=30 mA.</t>
  </si>
  <si>
    <t>Industrielle Steckdose CEE 20A, 5P, 400 V, Sicherung 20A mit Schutzschalter, Stromschutz  I=30 mA.</t>
  </si>
  <si>
    <t>Gniazdo cee 20A, 5P, 400 V, ochrona za pomocą bezpiecznika 20A, wyłącznik prądowy l=30 mA</t>
  </si>
  <si>
    <t>Prise cee 20A, 5P, 400 V, assuré par un disjoncteur 20A,  disjoncteur I=30 mA</t>
  </si>
  <si>
    <t xml:space="preserve">Eurostopcontact cee 20A, 5P, 400 V, afgezekerd met 20A, overstroombeveiliging I=30mA. </t>
  </si>
  <si>
    <t>Jõupesa cee 20A, 5P, 400 V koos 20A kaitsmega. Rikkevookukaitse I=30 mA</t>
  </si>
  <si>
    <t>Pistorasiasta cee 20A, 5P, 400 V, suojattu 20A katkaisijalla, vikavirtasuoja I = 30 mA.</t>
  </si>
  <si>
    <t>Электрическая розетка cee 20A, 5P, 400 V, защита автоматическим выключателем 20A, устройство защитного отключения (узо) I=30mA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</si>
  <si>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</si>
  <si>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</si>
  <si>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</si>
  <si>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</si>
  <si>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</si>
  <si>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</si>
  <si>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</si>
  <si>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</si>
  <si>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</si>
  <si>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</si>
  <si>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</si>
  <si>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</si>
  <si>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</si>
  <si>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</si>
  <si>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</si>
  <si>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</si>
  <si>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</si>
  <si>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</si>
  <si>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Montážní plocha pro motor (L nebo R)</t>
  </si>
  <si>
    <r>
      <t xml:space="preserve">Mounting surface for motor </t>
    </r>
    <r>
      <rPr>
        <b/>
        <sz val="11"/>
        <color rgb="FF000000"/>
        <rFont val="Aptos Narrow"/>
        <family val="2"/>
        <charset val="238"/>
        <scheme val="minor"/>
      </rPr>
      <t>(L or R)</t>
    </r>
  </si>
  <si>
    <r>
      <t xml:space="preserve">Montagefläche für den Motor </t>
    </r>
    <r>
      <rPr>
        <b/>
        <sz val="11"/>
        <color rgb="FF000000"/>
        <rFont val="Aptos Narrow"/>
        <family val="2"/>
        <charset val="238"/>
        <scheme val="minor"/>
      </rPr>
      <t>(wahlweise L oder R)</t>
    </r>
  </si>
  <si>
    <t>Powierzchnia montażowa dla silnika (L lub R)</t>
  </si>
  <si>
    <r>
      <t xml:space="preserve">Surface de l'emplacement pour  </t>
    </r>
    <r>
      <rPr>
        <b/>
        <sz val="11"/>
        <color rgb="FF000000"/>
        <rFont val="Aptos Narrow"/>
        <family val="2"/>
        <charset val="238"/>
        <scheme val="minor"/>
      </rPr>
      <t>(L ou R)</t>
    </r>
  </si>
  <si>
    <r>
      <t>Benodigde vrije ruimte (L</t>
    </r>
    <r>
      <rPr>
        <b/>
        <sz val="11"/>
        <color rgb="FF000000"/>
        <rFont val="Aptos Narrow"/>
        <family val="2"/>
        <charset val="238"/>
        <scheme val="minor"/>
      </rPr>
      <t xml:space="preserve"> of R)</t>
    </r>
  </si>
  <si>
    <r>
      <t xml:space="preserve">Vajalik ruum mootori paigalduseks  </t>
    </r>
    <r>
      <rPr>
        <b/>
        <sz val="11"/>
        <color rgb="FF000000"/>
        <rFont val="Aptos Narrow"/>
        <family val="2"/>
        <charset val="238"/>
        <scheme val="minor"/>
      </rPr>
      <t>(L või R)</t>
    </r>
  </si>
  <si>
    <r>
      <t xml:space="preserve">Kiinnityspinta mootorille </t>
    </r>
    <r>
      <rPr>
        <b/>
        <sz val="11"/>
        <color rgb="FF000000"/>
        <rFont val="Aptos Narrow"/>
        <family val="2"/>
        <charset val="238"/>
        <scheme val="minor"/>
      </rPr>
      <t>(L tai R)</t>
    </r>
  </si>
  <si>
    <r>
      <t xml:space="preserve">Монтажная поверхность для мотора </t>
    </r>
    <r>
      <rPr>
        <b/>
        <sz val="11"/>
        <color rgb="FF000000"/>
        <rFont val="Aptos Narrow"/>
        <family val="2"/>
        <charset val="238"/>
        <scheme val="minor"/>
      </rPr>
      <t>(L и R)</t>
    </r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</si>
  <si>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</si>
  <si>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</si>
  <si>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</si>
  <si>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</si>
  <si>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</si>
  <si>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</si>
  <si>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</si>
  <si>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</si>
  <si>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</si>
  <si>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</si>
  <si>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</si>
  <si>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</si>
  <si>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</si>
  <si>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</si>
  <si>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</si>
  <si>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</si>
  <si>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</si>
  <si>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</si>
  <si>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</si>
  <si>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</si>
  <si>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</si>
  <si>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</si>
  <si>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</si>
  <si>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</si>
  <si>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</si>
  <si>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наружу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</si>
  <si>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</si>
  <si>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</si>
  <si>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</si>
  <si>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</si>
  <si>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</si>
  <si>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</si>
  <si>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</si>
  <si>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</si>
  <si>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</si>
  <si>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</si>
  <si>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</si>
  <si>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</si>
  <si>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</si>
  <si>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</si>
  <si>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</si>
  <si>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</si>
  <si>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</si>
  <si>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</si>
  <si>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</si>
  <si>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</si>
  <si>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(L nebo R)</t>
  </si>
  <si>
    <t>Necessary side room for electrical- operation (L or R)</t>
  </si>
  <si>
    <t>benötigter Freiraum bei Elektro-Bedienung (wahlweise L oder R)</t>
  </si>
  <si>
    <t>Niezbędna przestrzeń boczna dla silnika (L lub R)</t>
  </si>
  <si>
    <t>Écoinçon minimum requis pour le moteur (L ou R)</t>
  </si>
  <si>
    <t>Benodigde vrije ruimte voor elektrische-bediening (L of R)</t>
  </si>
  <si>
    <t>Vajalik küljeruum mootori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</si>
  <si>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</si>
  <si>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</si>
  <si>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</si>
  <si>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</si>
  <si>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</si>
  <si>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</si>
  <si>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commande. Voir la documentation du produit pour les dimensions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</si>
  <si>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</si>
  <si>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</si>
  <si>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</si>
  <si>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</si>
  <si>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Spodní hrana 1500mm od podlahy</t>
  </si>
  <si>
    <t>Bottom edge 1500mm from floor</t>
  </si>
  <si>
    <t>Unterkante 1500mm vom Boden</t>
  </si>
  <si>
    <t>Dolna krawędź 1500mm z podłogi</t>
  </si>
  <si>
    <t>Bord inférieur 1500mm du sol</t>
  </si>
  <si>
    <t>Onderkant 1500mm vanaf de vloer</t>
  </si>
  <si>
    <t>Alumine serv 1500mm põrandast</t>
  </si>
  <si>
    <t>Alareuna 1500mm lattiasta</t>
  </si>
  <si>
    <t>Нижний край 1500mm от пола</t>
  </si>
  <si>
    <t>Bottenkant 1500mm från golvet</t>
  </si>
  <si>
    <t>Průmyslová zásuvka CEE 16A, 5P, 400V, jištěno 16A jističem, proudový chránič I=30 mA</t>
  </si>
  <si>
    <t>Industrial electric outlet cee 16A, 5P, 400 V, protected by 16A circuit breaker, residual current device I=30 mA.</t>
  </si>
  <si>
    <t>Industrielle Steckdose CEE 16A, 5P, 400 V, Sicherung 16A mit Schutzschalter, Stromschutz  I=30 mA.</t>
  </si>
  <si>
    <t>Gniazdo cee 16A, 5P, 400 V, ochrona za pomocą bezpiecznika 16A, wyłącznik prądowy l=30 mA</t>
  </si>
  <si>
    <t>Prise cee 16A, 5P, 400 V, assuré par un disjoncteur 16A,  disjoncteur I=30 mA</t>
  </si>
  <si>
    <t xml:space="preserve">Eurostopcontact cee 16A, 5P, 400 V, afgezekerd met 16A, overstroombeveiliging I=30mA. </t>
  </si>
  <si>
    <t>Jõupesa cee 16A, 5P, 400 V koos 16A kaitsmega. Rikkevookukaitse I=30 mA</t>
  </si>
  <si>
    <t>Pistorasiasta cee 16A, 5P, 400 V, suojattu 20A katkaisijalla, vikavirtasuoja I = 30 mA.</t>
  </si>
  <si>
    <t>Электрическая розетка cee 16A, 5P, 400 V, защита автоматическим выключателем 16A, устройство защитного отключения (узо) I=30mA</t>
  </si>
  <si>
    <t xml:space="preserve">Plocha, na kterou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</si>
  <si>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</si>
  <si>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</si>
  <si>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</si>
  <si>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</si>
  <si>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</si>
  <si>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</si>
  <si>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</si>
  <si>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</si>
  <si>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</si>
  <si>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</si>
  <si>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</si>
  <si>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</si>
  <si>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</si>
  <si>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</si>
  <si>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</si>
  <si>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</si>
  <si>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</si>
  <si>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</si>
  <si>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</si>
  <si>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</si>
  <si>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</si>
  <si>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</si>
  <si>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</si>
  <si>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</si>
  <si>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</si>
  <si>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</si>
  <si>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</si>
  <si>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</si>
  <si>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</si>
  <si>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</si>
  <si>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</si>
  <si>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</si>
  <si>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</si>
  <si>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</si>
  <si>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</si>
  <si>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Zvýšené vedení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</si>
  <si>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</si>
  <si>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</si>
  <si>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</si>
  <si>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</si>
  <si>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</si>
  <si>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</si>
  <si>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</si>
  <si>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</si>
  <si>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</si>
  <si>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</si>
  <si>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</si>
  <si>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</si>
  <si>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</si>
  <si>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</si>
  <si>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</si>
  <si>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</si>
  <si>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</si>
  <si>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</si>
  <si>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</si>
  <si>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</si>
  <si>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</si>
  <si>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</si>
  <si>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</si>
  <si>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</si>
  <si>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</si>
  <si>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</si>
  <si>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</si>
  <si>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</si>
  <si>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</si>
  <si>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</si>
  <si>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</si>
  <si>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</si>
  <si>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</si>
  <si>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</si>
  <si>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</si>
  <si>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</si>
  <si>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</si>
  <si>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</si>
  <si>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</si>
  <si>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</si>
  <si>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</si>
  <si>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</si>
  <si>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</si>
  <si>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vpravo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</si>
  <si>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</si>
  <si>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</si>
  <si>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</si>
  <si>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</si>
  <si>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</si>
  <si>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</si>
  <si>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</si>
  <si>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</si>
  <si>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Hloubka vedení</t>
  </si>
  <si>
    <t>Back room length of horizontal track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</si>
  <si>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</si>
  <si>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</si>
  <si>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</si>
  <si>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</si>
  <si>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</si>
  <si>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</si>
  <si>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</si>
  <si>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</si>
  <si>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</si>
  <si>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</si>
  <si>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</si>
  <si>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</si>
  <si>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</si>
  <si>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</si>
  <si>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</si>
  <si>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</si>
  <si>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</si>
  <si>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</si>
  <si>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</si>
  <si>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</si>
  <si>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</si>
  <si>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</si>
  <si>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</si>
  <si>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</si>
  <si>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</si>
  <si>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</si>
  <si>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</si>
  <si>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</si>
  <si>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</si>
  <si>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</si>
  <si>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</si>
  <si>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</si>
  <si>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</si>
  <si>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</si>
  <si>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Kotvící bod č. 4</t>
  </si>
  <si>
    <t>4th hanging point</t>
  </si>
  <si>
    <t>4. Aufhängepunkt</t>
  </si>
  <si>
    <t>Punkt mocowania nr 4</t>
  </si>
  <si>
    <t>Point d'ancrage 4 suspente</t>
  </si>
  <si>
    <t>4e ophangpunt</t>
  </si>
  <si>
    <t>4. Kinnituskohta</t>
  </si>
  <si>
    <t>4. Ripustuspiste</t>
  </si>
  <si>
    <t>4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</si>
  <si>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</si>
  <si>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</si>
  <si>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</si>
  <si>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</si>
  <si>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</si>
  <si>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</si>
  <si>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</si>
  <si>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</si>
  <si>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</si>
  <si>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</si>
  <si>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</si>
  <si>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</si>
  <si>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</si>
  <si>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</si>
  <si>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</si>
  <si>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</si>
  <si>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</si>
  <si>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</si>
  <si>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</si>
  <si>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</si>
  <si>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</si>
  <si>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</si>
  <si>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</si>
  <si>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</si>
  <si>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>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</si>
  <si>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</si>
  <si>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</si>
  <si>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</si>
  <si>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</si>
  <si>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</si>
  <si>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</si>
  <si>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</si>
  <si>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</si>
  <si>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</si>
  <si>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</si>
  <si>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</si>
  <si>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</si>
  <si>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</si>
  <si>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</si>
  <si>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</si>
  <si>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</si>
  <si>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</si>
  <si>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</si>
  <si>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</si>
  <si>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Back room</t>
  </si>
  <si>
    <t>Głębokość prowadzenia</t>
  </si>
  <si>
    <t>Kotvící bod, když je D≥4500</t>
  </si>
  <si>
    <t>Hanging point if D≥4500</t>
  </si>
  <si>
    <t>Aufhängepunkte, wenn D≥4500</t>
  </si>
  <si>
    <t>Punkty mocowania, jeżeli D≥4500</t>
  </si>
  <si>
    <t>Point d'ancrage des suspentes, si D≥4500</t>
  </si>
  <si>
    <t>Ophangpunt, als D≥4500</t>
  </si>
  <si>
    <t>Kinnituskoht, kui D≥4500</t>
  </si>
  <si>
    <t>Ripustuspiste jos D≥4500</t>
  </si>
  <si>
    <t>Точки крепления горизонтальных направляющих, если D≥4500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</si>
  <si>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</si>
  <si>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</si>
  <si>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</si>
  <si>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</si>
  <si>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</si>
  <si>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</si>
  <si>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</si>
  <si>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</si>
  <si>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</si>
  <si>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центральная ось вала</t>
  </si>
  <si>
    <t>Freiraum über sturz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</si>
  <si>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</si>
  <si>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</si>
  <si>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</si>
  <si>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</si>
  <si>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</si>
  <si>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</si>
  <si>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</si>
  <si>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</si>
  <si>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</si>
  <si>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</si>
  <si>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</si>
  <si>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</si>
  <si>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</si>
  <si>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</si>
  <si>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</si>
  <si>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</si>
  <si>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</si>
  <si>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</si>
  <si>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>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</si>
  <si>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</si>
  <si>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</si>
  <si>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</si>
  <si>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</si>
  <si>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</si>
  <si>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</si>
  <si>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</si>
  <si>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</si>
  <si>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</si>
  <si>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</si>
  <si>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</si>
  <si>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</si>
  <si>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</si>
  <si>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</si>
  <si>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</si>
  <si>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</si>
  <si>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</si>
  <si>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>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</si>
  <si>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</si>
  <si>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</si>
  <si>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</si>
  <si>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</si>
  <si>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</si>
  <si>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</si>
  <si>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</si>
  <si>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</si>
  <si>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>tiedoston nimi:</t>
  </si>
  <si>
    <t>Навание файла:</t>
  </si>
  <si>
    <t>Datum revize:</t>
  </si>
  <si>
    <t>Revision date</t>
  </si>
  <si>
    <t>Änderungsdatum</t>
  </si>
  <si>
    <t>Data aktualizacji</t>
  </si>
  <si>
    <t>Date de révision</t>
  </si>
  <si>
    <t>Datum van herziening</t>
  </si>
  <si>
    <t>Läbivaatamise kuupäev</t>
  </si>
  <si>
    <t>Tarkistuspäivä</t>
  </si>
  <si>
    <t>Дата проверки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</si>
  <si>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</si>
  <si>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</si>
  <si>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</si>
  <si>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</si>
  <si>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</si>
  <si>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</si>
  <si>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</si>
  <si>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</si>
  <si>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</si>
  <si>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</si>
  <si>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</si>
  <si>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</si>
  <si>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Formaat:</t>
  </si>
  <si>
    <t>Lista:</t>
  </si>
  <si>
    <t>Лист:</t>
  </si>
  <si>
    <t xml:space="preserve">Stavební připravenost    </t>
  </si>
  <si>
    <t xml:space="preserve">Installation drawing  </t>
  </si>
  <si>
    <t xml:space="preserve">Baubereitschaft  </t>
  </si>
  <si>
    <t xml:space="preserve">Przygotowanie konstrukcyjne  </t>
  </si>
  <si>
    <t xml:space="preserve">Plan de reservations &amp; encombrements   </t>
  </si>
  <si>
    <t xml:space="preserve">Inbouwtekening voorge  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</si>
  <si>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</si>
  <si>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</si>
  <si>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</si>
  <si>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</si>
  <si>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</si>
  <si>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</si>
  <si>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</si>
  <si>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</si>
  <si>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Vertikální systém</t>
  </si>
  <si>
    <t>Vertical lift systém</t>
  </si>
  <si>
    <t>Vertikaler beschlag (vl-t)</t>
  </si>
  <si>
    <t>Prowadzenie pionowe (vl-t)</t>
  </si>
  <si>
    <t>Levee verticale (vl)</t>
  </si>
  <si>
    <t>Verticaal plafondsysteem</t>
  </si>
  <si>
    <t>Vertikaalne tõstesüsteem</t>
  </si>
  <si>
    <t>Pystysuora nostojärjestelmä</t>
  </si>
  <si>
    <t>Вертикальная подъемная система</t>
  </si>
  <si>
    <t>Kód:</t>
  </si>
  <si>
    <t>Code:</t>
  </si>
  <si>
    <t>Kode:</t>
  </si>
  <si>
    <t>Kod:</t>
  </si>
  <si>
    <t>Nr.:</t>
  </si>
  <si>
    <t>Kood:</t>
  </si>
  <si>
    <t>Koodi:</t>
  </si>
  <si>
    <t>Код:</t>
  </si>
  <si>
    <t>Verze:</t>
  </si>
  <si>
    <t>Version:</t>
  </si>
  <si>
    <t>Wersja: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</si>
  <si>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</si>
  <si>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</si>
  <si>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</si>
  <si>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</si>
  <si>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</si>
  <si>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</si>
  <si>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</si>
  <si>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</si>
  <si>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</si>
  <si>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</si>
  <si>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</si>
  <si>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</si>
  <si>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</si>
  <si>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</si>
  <si>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</si>
  <si>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</si>
  <si>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</si>
  <si>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</si>
  <si>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</si>
  <si>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</si>
  <si>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>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</si>
  <si>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</si>
  <si>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</si>
  <si>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</si>
  <si>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</si>
  <si>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</si>
  <si>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</si>
  <si>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</si>
  <si>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</si>
  <si>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</si>
  <si>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</si>
  <si>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</si>
  <si>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</si>
  <si>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</si>
  <si>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</si>
  <si>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</si>
  <si>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</si>
  <si>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</si>
  <si>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</si>
  <si>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</si>
  <si>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</si>
  <si>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</si>
  <si>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</si>
  <si>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</si>
  <si>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</si>
  <si>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</si>
  <si>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</si>
  <si>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</si>
  <si>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Haspeklettenbedient</t>
  </si>
  <si>
    <t>Łańcuch napędu</t>
  </si>
  <si>
    <t>Treuil a chaine</t>
  </si>
  <si>
    <t>Handketting</t>
  </si>
  <si>
    <t>Taliga</t>
  </si>
  <si>
    <t>Ketjukäyttöinen</t>
  </si>
  <si>
    <t>цепной привод</t>
  </si>
  <si>
    <t>Umístění motoru</t>
  </si>
  <si>
    <t>Position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</si>
  <si>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</si>
  <si>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</si>
  <si>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</si>
  <si>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</si>
  <si>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</si>
  <si>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</si>
  <si>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</si>
  <si>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</si>
  <si>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</si>
  <si>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</si>
  <si>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</si>
  <si>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</si>
  <si>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</si>
  <si>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</si>
  <si>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</si>
  <si>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</si>
  <si>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</si>
  <si>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</si>
  <si>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</si>
  <si>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</si>
  <si>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</si>
  <si>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</si>
  <si>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</si>
  <si>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</si>
  <si>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</si>
  <si>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</si>
  <si>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</si>
  <si>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</si>
  <si>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</si>
  <si>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</si>
  <si>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</si>
  <si>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Täiendav vedrukinnitus</t>
  </si>
  <si>
    <t>Lisäjousikiinnitys</t>
  </si>
  <si>
    <t>Дополнительное пружинное крепление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</si>
  <si>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</si>
  <si>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</si>
  <si>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</si>
  <si>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</si>
  <si>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</si>
  <si>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</si>
  <si>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Kui w &lt; 2000 – insd-1 vedru (spr-1)</t>
  </si>
  <si>
    <t>Jos w &lt; 2000 - insd-1 jousi (spr-1)</t>
  </si>
  <si>
    <t>Если w &lt;2000 - пружина инсд-1 (спр-1)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</si>
  <si>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</si>
  <si>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</si>
  <si>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</si>
  <si>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</si>
  <si>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</si>
  <si>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</si>
  <si>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Kui 2000&gt;=w&lt;6000 - insd-2 vedrud (spr-2)</t>
  </si>
  <si>
    <t>Jos 2000&gt;=w&lt;6000 - insd-2 jouset (spr-2)</t>
  </si>
  <si>
    <t>Если 2000&gt; = w &lt;6000 - пружины инсд-2 (спр-2)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</si>
  <si>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</si>
  <si>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</si>
  <si>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</si>
  <si>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</si>
  <si>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</si>
  <si>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</si>
  <si>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Kui w&gt;=6000 - insd-4 vedrud (spr-4)</t>
  </si>
  <si>
    <t>Jos w&gt;=6000 - insd-4 jouset (spr-4)</t>
  </si>
  <si>
    <t>Если w&gt; = 6000 - пружины инсд-4 (спр-4)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</si>
  <si>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</si>
  <si>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</si>
  <si>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</si>
  <si>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</si>
  <si>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</si>
  <si>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</si>
  <si>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</si>
  <si>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</si>
  <si>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</si>
  <si>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</si>
  <si>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</si>
  <si>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</si>
  <si>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</si>
  <si>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</si>
  <si>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</si>
  <si>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</si>
  <si>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</si>
  <si>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</si>
  <si>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</si>
  <si>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</si>
  <si>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</si>
  <si>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</si>
  <si>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</si>
  <si>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</si>
  <si>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</si>
  <si>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</si>
  <si>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Hloubka volného prostoru</t>
  </si>
  <si>
    <t>Free space depth (back room)</t>
  </si>
  <si>
    <t>freie Raumtiefe.</t>
  </si>
  <si>
    <t>Darmowa głębokość przestrzeni</t>
  </si>
  <si>
    <t>Profondeur d'espace libre</t>
  </si>
  <si>
    <t>Vrije ruimte diepte</t>
  </si>
  <si>
    <t>Vaba ruumi sügavus</t>
  </si>
  <si>
    <t>Vapaa tilan syvyys</t>
  </si>
  <si>
    <t>Глубина свободного места</t>
  </si>
  <si>
    <t>Horní hrana nezbytné montážní plochy</t>
  </si>
  <si>
    <t>The upper edge of the necessary mounting area</t>
  </si>
  <si>
    <t>Der obere Rand des notwendigen Montagebereichs</t>
  </si>
  <si>
    <t>Górna krawędź niezbędnego obszaru montażu</t>
  </si>
  <si>
    <t>Le bord supérieur de la zone de montage nécessaire</t>
  </si>
  <si>
    <t>De bovenrand van het benodigde bevestigingsgebied</t>
  </si>
  <si>
    <t>Vajaliku paigaldusala ülemine serv</t>
  </si>
  <si>
    <t>Tarvittavan asennusalueen yläreuna</t>
  </si>
  <si>
    <t>Верхний край нужной области монтажа</t>
  </si>
  <si>
    <t>Osa hřídele nad podlahou</t>
  </si>
  <si>
    <t>Shaft Axis over Floor</t>
  </si>
  <si>
    <t>Wellenachse über dem Boden</t>
  </si>
  <si>
    <t>Oś wału na podłodze</t>
  </si>
  <si>
    <t>Axe d'arbre sur le sol</t>
  </si>
  <si>
    <t>Schachtas over de vloer</t>
  </si>
  <si>
    <t>Võlli telje põranda üle</t>
  </si>
  <si>
    <t>Akseli akseli lattialle</t>
  </si>
  <si>
    <t>Ось вала на полу</t>
  </si>
  <si>
    <t>Strana pro umístění motoru</t>
  </si>
  <si>
    <t>Engine location page</t>
  </si>
  <si>
    <t>Seite der Motorstandort</t>
  </si>
  <si>
    <t>Strona lokalizacji silnika.</t>
  </si>
  <si>
    <t>Page de localisation du moteur</t>
  </si>
  <si>
    <t>Motorlocatiepagina</t>
  </si>
  <si>
    <t>Mootori asukoha leht</t>
  </si>
  <si>
    <t>Moottorin sijainti sivu</t>
  </si>
  <si>
    <t>Расположение двигателя Страница</t>
  </si>
  <si>
    <t>Vedení pro vysoký překlad (HL)</t>
  </si>
  <si>
    <t>High lift system (HL)</t>
  </si>
  <si>
    <t xml:space="preserve"> Höhergeführter Beschlag (HL)</t>
  </si>
  <si>
    <t>Prowadzenie dla wysokiego nadproża (HL)</t>
  </si>
  <si>
    <t>Levee haute (HL)</t>
  </si>
  <si>
    <t>Hoog beslagsysteem (HL)</t>
  </si>
  <si>
    <t>Kõrge tõste (HL)</t>
  </si>
  <si>
    <t>Korkeanosto (HL)</t>
  </si>
  <si>
    <t>Высокий подъем (HL)</t>
  </si>
  <si>
    <t>Vertikální vedení (VL)</t>
  </si>
  <si>
    <t>Vertical lift system (VL)</t>
  </si>
  <si>
    <t>Vertikaler Beschlag (VL)</t>
  </si>
  <si>
    <t>Prowadzenie pionowe (VL)</t>
  </si>
  <si>
    <t>Levee verticale (VL)</t>
  </si>
  <si>
    <t>Verticaal plafond systeem (VL)</t>
  </si>
  <si>
    <t>Vertikaaltõste (VL)</t>
  </si>
  <si>
    <t>Suoranosto (VL)</t>
  </si>
  <si>
    <t>Вертикальный подъем (VL)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</si>
  <si>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</si>
  <si>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</si>
  <si>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</si>
  <si>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</si>
  <si>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</si>
  <si>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</si>
  <si>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</si>
  <si>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Tarjous/Tilaus: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</si>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</sst>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28"/>
      <color rgb="FFC00000"/>
      <name val="Aptos Narrow"/>
      <family val="2"/>
      <charset val="238"/>
      <scheme val="minor"/>
    </font>
    <font>
      <sz val="18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9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2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5"/>
      <color rgb="FFC00000"/>
      <name val="Aptos Narrow"/>
      <family val="2"/>
      <charset val="238"/>
      <scheme val="minor"/>
    </font>
    <font>
      <sz val="20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charset val="238"/>
      <scheme val="minor"/>
    </font>
    <font>
      <sz val="11"/>
      <color rgb="FF000000"/>
      <name val="Aptos Narrow"/>
      <family val="2"/>
      <charset val="238"/>
      <scheme val="minor"/>
    </font>
    <font>
      <b/>
      <sz val="11"/>
      <color rgb="FF000000"/>
      <name val="Aptos Narrow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ptos Narrow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Aptos Narrow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1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 textRotation="90"/>
    </xf>
    <xf numFmtId="0" fontId="0" fillId="0" borderId="0" xfId="0" applyAlignment="1">
      <alignment textRotation="90"/>
    </xf>
    <xf numFmtId="0" fontId="5" fillId="0" borderId="0" xfId="0" applyFont="1" applyAlignment="1">
      <alignment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vertical="top" wrapText="1"/>
    </xf>
    <xf numFmtId="0" fontId="6" fillId="0" borderId="0" xfId="0" applyFont="1" applyAlignment="1">
      <alignment textRotation="90"/>
    </xf>
    <xf numFmtId="0" fontId="0" fillId="0" borderId="0" xfId="0" applyAlignment="1">
      <alignment horizontal="center" vertical="top" textRotation="90"/>
    </xf>
    <xf numFmtId="0" fontId="0" fillId="0" borderId="0" xfId="0" applyAlignment="1">
      <alignment vertical="center" textRotation="90"/>
    </xf>
    <xf numFmtId="0" fontId="6" fillId="0" borderId="0" xfId="0" applyFont="1"/>
    <xf numFmtId="0" fontId="10" fillId="0" borderId="0" xfId="1" applyFont="1"/>
    <xf numFmtId="0" fontId="6" fillId="0" borderId="0" xfId="0" applyFont="1" applyAlignment="1">
      <alignment vertical="top"/>
    </xf>
    <xf numFmtId="0" fontId="6" fillId="0" borderId="4" xfId="0" applyFont="1" applyBorder="1"/>
    <xf numFmtId="0" fontId="6" fillId="0" borderId="5" xfId="0" applyFont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14" fillId="0" borderId="0" xfId="0" applyFont="1" applyAlignment="1">
      <alignment vertical="center"/>
    </xf>
    <xf numFmtId="0" fontId="16" fillId="0" borderId="0" xfId="0" applyFont="1"/>
    <xf numFmtId="0" fontId="17" fillId="0" borderId="0" xfId="1" applyFont="1"/>
    <xf numFmtId="0" fontId="18" fillId="0" borderId="0" xfId="2" applyFont="1"/>
    <xf numFmtId="0" fontId="14" fillId="0" borderId="0" xfId="0" applyFont="1" applyAlignment="1">
      <alignment vertical="center" wrapText="1"/>
    </xf>
    <xf numFmtId="0" fontId="8" fillId="0" borderId="0" xfId="1"/>
    <xf numFmtId="0" fontId="19" fillId="0" borderId="0" xfId="0" applyFont="1" applyAlignment="1">
      <alignment vertical="center"/>
    </xf>
    <xf numFmtId="0" fontId="6" fillId="0" borderId="2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left" wrapText="1" inden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4" borderId="0" xfId="0" applyFill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textRotation="90"/>
    </xf>
    <xf numFmtId="0" fontId="0" fillId="0" borderId="0" xfId="0" applyAlignment="1">
      <alignment horizontal="left" vertical="top" indent="1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textRotation="90"/>
    </xf>
    <xf numFmtId="0" fontId="0" fillId="0" borderId="0" xfId="0" applyAlignment="1">
      <alignment horizontal="left" vertical="top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</cellXfs>
  <cellStyles count="3">
    <cellStyle name="Normální 2" xfId="1" xr:uid="{78B385AB-D29F-4E1D-BB26-1FE1A4A46A09}"/>
    <cellStyle name="normální_List1" xfId="2" xr:uid="{AA20F6AF-D206-42DF-A0E3-EA73449E176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135244</xdr:colOff>
      <xdr:row>2</xdr:row>
      <xdr:rowOff>107156</xdr:rowOff>
    </xdr:from>
    <xdr:to>
      <xdr:col>45</xdr:col>
      <xdr:colOff>226217</xdr:colOff>
      <xdr:row>17</xdr:row>
      <xdr:rowOff>35718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7BC9A89-36F3-437E-86B3-1A0BC1E8E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4" r="27736" b="-1"/>
        <a:stretch/>
      </xdr:blipFill>
      <xdr:spPr>
        <a:xfrm>
          <a:off x="11450944" y="488156"/>
          <a:ext cx="2919898" cy="2786062"/>
        </a:xfrm>
        <a:prstGeom prst="rect">
          <a:avLst/>
        </a:prstGeom>
      </xdr:spPr>
    </xdr:pic>
    <xdr:clientData/>
  </xdr:twoCellAnchor>
  <xdr:twoCellAnchor editAs="oneCell">
    <xdr:from>
      <xdr:col>40</xdr:col>
      <xdr:colOff>254493</xdr:colOff>
      <xdr:row>20</xdr:row>
      <xdr:rowOff>105542</xdr:rowOff>
    </xdr:from>
    <xdr:to>
      <xdr:col>43</xdr:col>
      <xdr:colOff>256117</xdr:colOff>
      <xdr:row>24</xdr:row>
      <xdr:rowOff>88641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AFECC38-E015-4D76-B558-B4A62FE0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493" y="3915542"/>
          <a:ext cx="944599" cy="745099"/>
        </a:xfrm>
        <a:prstGeom prst="rect">
          <a:avLst/>
        </a:prstGeom>
      </xdr:spPr>
    </xdr:pic>
    <xdr:clientData/>
  </xdr:twoCellAnchor>
  <xdr:twoCellAnchor editAs="oneCell">
    <xdr:from>
      <xdr:col>40</xdr:col>
      <xdr:colOff>278191</xdr:colOff>
      <xdr:row>25</xdr:row>
      <xdr:rowOff>62707</xdr:rowOff>
    </xdr:from>
    <xdr:to>
      <xdr:col>43</xdr:col>
      <xdr:colOff>274044</xdr:colOff>
      <xdr:row>29</xdr:row>
      <xdr:rowOff>93643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0087C0C-94A6-4005-91C1-49994683E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191" y="4825207"/>
          <a:ext cx="938828" cy="792936"/>
        </a:xfrm>
        <a:prstGeom prst="rect">
          <a:avLst/>
        </a:prstGeom>
      </xdr:spPr>
    </xdr:pic>
    <xdr:clientData/>
  </xdr:twoCellAnchor>
  <xdr:twoCellAnchor editAs="oneCell">
    <xdr:from>
      <xdr:col>40</xdr:col>
      <xdr:colOff>295994</xdr:colOff>
      <xdr:row>30</xdr:row>
      <xdr:rowOff>123462</xdr:rowOff>
    </xdr:from>
    <xdr:to>
      <xdr:col>43</xdr:col>
      <xdr:colOff>298719</xdr:colOff>
      <xdr:row>35</xdr:row>
      <xdr:rowOff>18314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BC354D8-59F7-4CC7-925F-8DEFFE157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994" y="5838462"/>
          <a:ext cx="945700" cy="847352"/>
        </a:xfrm>
        <a:prstGeom prst="rect">
          <a:avLst/>
        </a:prstGeom>
      </xdr:spPr>
    </xdr:pic>
    <xdr:clientData/>
  </xdr:twoCellAnchor>
  <xdr:twoCellAnchor editAs="oneCell">
    <xdr:from>
      <xdr:col>34</xdr:col>
      <xdr:colOff>69159</xdr:colOff>
      <xdr:row>34</xdr:row>
      <xdr:rowOff>145347</xdr:rowOff>
    </xdr:from>
    <xdr:to>
      <xdr:col>46</xdr:col>
      <xdr:colOff>225710</xdr:colOff>
      <xdr:row>40</xdr:row>
      <xdr:rowOff>134582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BE1FDC5-2397-40AF-A5C4-2F596ED4A5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01" t="45800" r="21796" b="42675"/>
        <a:stretch/>
      </xdr:blipFill>
      <xdr:spPr>
        <a:xfrm>
          <a:off x="10756209" y="6622347"/>
          <a:ext cx="3928451" cy="1132235"/>
        </a:xfrm>
        <a:prstGeom prst="rect">
          <a:avLst/>
        </a:prstGeom>
      </xdr:spPr>
    </xdr:pic>
    <xdr:clientData/>
  </xdr:twoCellAnchor>
  <xdr:twoCellAnchor editAs="oneCell">
    <xdr:from>
      <xdr:col>25</xdr:col>
      <xdr:colOff>212904</xdr:colOff>
      <xdr:row>3</xdr:row>
      <xdr:rowOff>58079</xdr:rowOff>
    </xdr:from>
    <xdr:to>
      <xdr:col>29</xdr:col>
      <xdr:colOff>283859</xdr:colOff>
      <xdr:row>10</xdr:row>
      <xdr:rowOff>92603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784587D-595A-4D69-A72F-8001DAA79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1029" y="629579"/>
          <a:ext cx="1328255" cy="1368024"/>
        </a:xfrm>
        <a:prstGeom prst="rect">
          <a:avLst/>
        </a:prstGeom>
      </xdr:spPr>
    </xdr:pic>
    <xdr:clientData/>
  </xdr:twoCellAnchor>
  <xdr:twoCellAnchor editAs="oneCell">
    <xdr:from>
      <xdr:col>31</xdr:col>
      <xdr:colOff>19661</xdr:colOff>
      <xdr:row>4</xdr:row>
      <xdr:rowOff>103458</xdr:rowOff>
    </xdr:from>
    <xdr:to>
      <xdr:col>36</xdr:col>
      <xdr:colOff>8881</xdr:colOff>
      <xdr:row>9</xdr:row>
      <xdr:rowOff>95349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E8F7B85-D134-411C-9490-0C3606CC0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736" y="865458"/>
          <a:ext cx="1560845" cy="944391"/>
        </a:xfrm>
        <a:prstGeom prst="rect">
          <a:avLst/>
        </a:prstGeom>
      </xdr:spPr>
    </xdr:pic>
    <xdr:clientData/>
  </xdr:twoCellAnchor>
  <xdr:twoCellAnchor editAs="oneCell">
    <xdr:from>
      <xdr:col>16</xdr:col>
      <xdr:colOff>19037</xdr:colOff>
      <xdr:row>49</xdr:row>
      <xdr:rowOff>176071</xdr:rowOff>
    </xdr:from>
    <xdr:to>
      <xdr:col>18</xdr:col>
      <xdr:colOff>131975</xdr:colOff>
      <xdr:row>51</xdr:row>
      <xdr:rowOff>18932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2F5F129-6BDF-40A9-B3AB-F58772646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37" y="9491521"/>
          <a:ext cx="741588" cy="223861"/>
        </a:xfrm>
        <a:prstGeom prst="rect">
          <a:avLst/>
        </a:prstGeom>
      </xdr:spPr>
    </xdr:pic>
    <xdr:clientData/>
  </xdr:twoCellAnchor>
  <xdr:twoCellAnchor editAs="oneCell">
    <xdr:from>
      <xdr:col>16</xdr:col>
      <xdr:colOff>31928</xdr:colOff>
      <xdr:row>57</xdr:row>
      <xdr:rowOff>132463</xdr:rowOff>
    </xdr:from>
    <xdr:to>
      <xdr:col>18</xdr:col>
      <xdr:colOff>144553</xdr:colOff>
      <xdr:row>59</xdr:row>
      <xdr:rowOff>18599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87150DBF-4F17-48A8-836E-59F16D681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8"/>
        <a:stretch/>
      </xdr:blipFill>
      <xdr:spPr>
        <a:xfrm>
          <a:off x="5061128" y="10971913"/>
          <a:ext cx="741275" cy="267136"/>
        </a:xfrm>
        <a:prstGeom prst="rect">
          <a:avLst/>
        </a:prstGeom>
      </xdr:spPr>
    </xdr:pic>
    <xdr:clientData/>
  </xdr:twoCellAnchor>
  <xdr:twoCellAnchor editAs="oneCell">
    <xdr:from>
      <xdr:col>16</xdr:col>
      <xdr:colOff>15178</xdr:colOff>
      <xdr:row>53</xdr:row>
      <xdr:rowOff>167591</xdr:rowOff>
    </xdr:from>
    <xdr:to>
      <xdr:col>18</xdr:col>
      <xdr:colOff>98733</xdr:colOff>
      <xdr:row>55</xdr:row>
      <xdr:rowOff>28547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116D732-2DEC-402D-925A-58B24D33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378" y="10245041"/>
          <a:ext cx="712205" cy="241956"/>
        </a:xfrm>
        <a:prstGeom prst="rect">
          <a:avLst/>
        </a:prstGeom>
      </xdr:spPr>
    </xdr:pic>
    <xdr:clientData/>
  </xdr:twoCellAnchor>
  <xdr:twoCellAnchor>
    <xdr:from>
      <xdr:col>30</xdr:col>
      <xdr:colOff>36367</xdr:colOff>
      <xdr:row>3</xdr:row>
      <xdr:rowOff>121037</xdr:rowOff>
    </xdr:from>
    <xdr:to>
      <xdr:col>32</xdr:col>
      <xdr:colOff>114301</xdr:colOff>
      <xdr:row>5</xdr:row>
      <xdr:rowOff>119304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7979798A-EFA9-484A-B9EF-0C51DD5C321E}"/>
            </a:ext>
          </a:extLst>
        </xdr:cNvPr>
        <xdr:cNvSpPr txBox="1"/>
      </xdr:nvSpPr>
      <xdr:spPr>
        <a:xfrm>
          <a:off x="9466117" y="692537"/>
          <a:ext cx="706584" cy="379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B</a:t>
          </a:r>
        </a:p>
      </xdr:txBody>
    </xdr:sp>
    <xdr:clientData/>
  </xdr:twoCellAnchor>
  <xdr:twoCellAnchor editAs="oneCell">
    <xdr:from>
      <xdr:col>12</xdr:col>
      <xdr:colOff>219075</xdr:colOff>
      <xdr:row>10</xdr:row>
      <xdr:rowOff>171451</xdr:rowOff>
    </xdr:from>
    <xdr:to>
      <xdr:col>26</xdr:col>
      <xdr:colOff>49530</xdr:colOff>
      <xdr:row>41</xdr:row>
      <xdr:rowOff>152400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CDB0ED12-877A-4190-B156-1A72FF63CD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" t="473" r="16663" b="2050"/>
        <a:stretch/>
      </xdr:blipFill>
      <xdr:spPr>
        <a:xfrm>
          <a:off x="3990975" y="2076451"/>
          <a:ext cx="4231005" cy="5886449"/>
        </a:xfrm>
        <a:prstGeom prst="rect">
          <a:avLst/>
        </a:prstGeom>
      </xdr:spPr>
    </xdr:pic>
    <xdr:clientData/>
  </xdr:twoCellAnchor>
  <xdr:twoCellAnchor>
    <xdr:from>
      <xdr:col>38</xdr:col>
      <xdr:colOff>158751</xdr:colOff>
      <xdr:row>12</xdr:row>
      <xdr:rowOff>127001</xdr:rowOff>
    </xdr:from>
    <xdr:to>
      <xdr:col>39</xdr:col>
      <xdr:colOff>190501</xdr:colOff>
      <xdr:row>14</xdr:row>
      <xdr:rowOff>95251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BF12F07E-9A8F-4018-9032-2F87350B4BF7}"/>
            </a:ext>
          </a:extLst>
        </xdr:cNvPr>
        <xdr:cNvSpPr txBox="1"/>
      </xdr:nvSpPr>
      <xdr:spPr>
        <a:xfrm>
          <a:off x="12103101" y="2413001"/>
          <a:ext cx="34607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</a:t>
          </a:r>
        </a:p>
      </xdr:txBody>
    </xdr:sp>
    <xdr:clientData/>
  </xdr:twoCellAnchor>
  <xdr:twoCellAnchor editAs="oneCell">
    <xdr:from>
      <xdr:col>3</xdr:col>
      <xdr:colOff>253999</xdr:colOff>
      <xdr:row>6</xdr:row>
      <xdr:rowOff>95251</xdr:rowOff>
    </xdr:from>
    <xdr:to>
      <xdr:col>9</xdr:col>
      <xdr:colOff>134460</xdr:colOff>
      <xdr:row>41</xdr:row>
      <xdr:rowOff>173143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9D4CC563-071E-4D7B-9711-CABCC10107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5" t="-866" r="31938" b="8006"/>
        <a:stretch/>
      </xdr:blipFill>
      <xdr:spPr>
        <a:xfrm>
          <a:off x="1196974" y="1238251"/>
          <a:ext cx="1766411" cy="674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34</xdr:row>
      <xdr:rowOff>154780</xdr:rowOff>
    </xdr:from>
    <xdr:to>
      <xdr:col>12</xdr:col>
      <xdr:colOff>236091</xdr:colOff>
      <xdr:row>38</xdr:row>
      <xdr:rowOff>11905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0FAAFF3-2C53-429E-9982-0D15CC1A6C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1" b="15828"/>
        <a:stretch/>
      </xdr:blipFill>
      <xdr:spPr>
        <a:xfrm>
          <a:off x="1483519" y="6631780"/>
          <a:ext cx="2524472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176893</xdr:colOff>
      <xdr:row>0</xdr:row>
      <xdr:rowOff>178594</xdr:rowOff>
    </xdr:from>
    <xdr:to>
      <xdr:col>15</xdr:col>
      <xdr:colOff>311265</xdr:colOff>
      <xdr:row>32</xdr:row>
      <xdr:rowOff>85792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FCF800A-E9BD-4578-8EFE-E220EF4F82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9" t="11363" r="13660" b="9565"/>
        <a:stretch/>
      </xdr:blipFill>
      <xdr:spPr>
        <a:xfrm>
          <a:off x="1119868" y="178594"/>
          <a:ext cx="3906272" cy="6003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34</xdr:row>
      <xdr:rowOff>154780</xdr:rowOff>
    </xdr:from>
    <xdr:to>
      <xdr:col>12</xdr:col>
      <xdr:colOff>236091</xdr:colOff>
      <xdr:row>38</xdr:row>
      <xdr:rowOff>11905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BFA815-C661-48C6-B9ED-055CD957DE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1" b="15828"/>
        <a:stretch/>
      </xdr:blipFill>
      <xdr:spPr>
        <a:xfrm>
          <a:off x="1483519" y="6631780"/>
          <a:ext cx="2524472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11904</xdr:colOff>
      <xdr:row>0</xdr:row>
      <xdr:rowOff>188119</xdr:rowOff>
    </xdr:from>
    <xdr:to>
      <xdr:col>17</xdr:col>
      <xdr:colOff>76198</xdr:colOff>
      <xdr:row>32</xdr:row>
      <xdr:rowOff>95317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18A883B-FBE3-4D02-BB86-CFE393D12C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11363" r="9887" b="9565"/>
        <a:stretch/>
      </xdr:blipFill>
      <xdr:spPr>
        <a:xfrm flipH="1">
          <a:off x="954879" y="188119"/>
          <a:ext cx="4464844" cy="60031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590551</xdr:colOff>
      <xdr:row>3</xdr:row>
      <xdr:rowOff>123826</xdr:rowOff>
    </xdr:from>
    <xdr:to>
      <xdr:col>11</xdr:col>
      <xdr:colOff>76201</xdr:colOff>
      <xdr:row>11</xdr:row>
      <xdr:rowOff>186288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896093C-4322-46CB-BB73-51877030C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695326"/>
          <a:ext cx="3752850" cy="1586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3048-F0AB-455C-A2B8-1E8B09AAE893}">
  <sheetPr codeName="List7">
    <tabColor rgb="FFFFFF00"/>
    <pageSetUpPr fitToPage="1"/>
  </sheetPr>
  <dimension ref="A1:BC62"/>
  <sheetViews>
    <sheetView showGridLines="0" tabSelected="1" view="pageBreakPreview" zoomScaleNormal="100" zoomScaleSheetLayoutView="100" workbookViewId="0">
      <selection activeCell="AU2" sqref="AU2:AV3"/>
    </sheetView>
  </sheetViews>
  <sheetFormatPr baseColWidth="10" defaultColWidth="9.140625" defaultRowHeight="15" x14ac:dyDescent="0.25"/>
  <cols>
    <col min="1" max="188" width="4.7109375" customWidth="1"/>
  </cols>
  <sheetData>
    <row r="1" spans="1:55" x14ac:dyDescent="0.25">
      <c r="A1" s="73" t="str">
        <f>Translation!C139</f>
        <v>Vertikaler Beschlag (VL)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AX1" s="74" t="s">
        <v>0</v>
      </c>
      <c r="AY1" s="74"/>
      <c r="AZ1" s="74"/>
      <c r="BA1" s="74"/>
      <c r="BB1" s="74"/>
      <c r="BC1" s="74"/>
    </row>
    <row r="2" spans="1:5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AU2" s="75" t="s">
        <v>33</v>
      </c>
      <c r="AV2" s="75"/>
      <c r="AX2" s="1" t="s">
        <v>2</v>
      </c>
      <c r="AY2" s="1"/>
      <c r="AZ2" s="1"/>
      <c r="BA2" s="1"/>
      <c r="BB2" s="1"/>
      <c r="BC2" s="1"/>
    </row>
    <row r="3" spans="1:55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61" t="str">
        <f>Translation!C4</f>
        <v>lichte Breite</v>
      </c>
      <c r="R3" s="61"/>
      <c r="S3" s="61"/>
      <c r="T3" s="61"/>
      <c r="U3" s="70"/>
      <c r="V3" s="70"/>
      <c r="W3" s="70"/>
      <c r="X3" s="70"/>
      <c r="Y3" t="s">
        <v>3</v>
      </c>
      <c r="AD3" s="76" t="str">
        <f>Translation!C43</f>
        <v>Bodenneigung</v>
      </c>
      <c r="AE3" s="76"/>
      <c r="AF3" s="76"/>
      <c r="AG3" s="76"/>
      <c r="AH3" s="76"/>
      <c r="AU3" s="75"/>
      <c r="AV3" s="75"/>
      <c r="AX3" s="1" t="s">
        <v>4</v>
      </c>
      <c r="AY3" s="1"/>
      <c r="AZ3" s="1"/>
      <c r="BA3" s="1"/>
      <c r="BB3" s="1"/>
      <c r="BC3" s="1"/>
    </row>
    <row r="4" spans="1:55" x14ac:dyDescent="0.25">
      <c r="A4" s="69" t="str">
        <f>Translation!C17</f>
        <v>max. W x H 5000x5000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U4" s="3"/>
      <c r="V4" s="3"/>
      <c r="W4" s="3"/>
      <c r="X4" s="3"/>
      <c r="AX4" s="1" t="s">
        <v>5</v>
      </c>
      <c r="AY4" s="1"/>
      <c r="AZ4" s="1"/>
      <c r="BA4" s="1"/>
      <c r="BB4" s="1"/>
      <c r="BC4" s="1"/>
    </row>
    <row r="5" spans="1:55" x14ac:dyDescent="0.25">
      <c r="Q5" s="61" t="str">
        <f>Translation!C5</f>
        <v>lichte Höhe</v>
      </c>
      <c r="R5" s="61"/>
      <c r="S5" s="61"/>
      <c r="T5" s="61"/>
      <c r="U5" s="70"/>
      <c r="V5" s="70"/>
      <c r="W5" s="70"/>
      <c r="X5" s="70"/>
      <c r="Y5" t="s">
        <v>3</v>
      </c>
      <c r="AX5" s="1" t="s">
        <v>6</v>
      </c>
      <c r="AY5" s="1"/>
      <c r="AZ5" s="1"/>
      <c r="BA5" s="1"/>
      <c r="BB5" s="1"/>
      <c r="BC5" s="1"/>
    </row>
    <row r="6" spans="1:55" x14ac:dyDescent="0.25">
      <c r="AX6" s="1" t="s">
        <v>7</v>
      </c>
      <c r="AY6" s="1"/>
      <c r="AZ6" s="1"/>
      <c r="BA6" s="1"/>
      <c r="BB6" s="1"/>
      <c r="BC6" s="1"/>
    </row>
    <row r="7" spans="1:55" x14ac:dyDescent="0.25">
      <c r="Q7" s="71" t="str">
        <f>Translation!C115</f>
        <v>Antriebesposition</v>
      </c>
      <c r="R7" s="71"/>
      <c r="S7" s="71"/>
      <c r="T7" s="71"/>
      <c r="U7" s="72"/>
      <c r="V7" s="72"/>
      <c r="W7" s="72"/>
      <c r="X7" s="72"/>
      <c r="AX7" s="1" t="s">
        <v>8</v>
      </c>
      <c r="AY7" s="1"/>
      <c r="AZ7" s="1"/>
      <c r="BA7" s="1"/>
      <c r="BB7" s="1"/>
      <c r="BC7" s="1"/>
    </row>
    <row r="8" spans="1:55" x14ac:dyDescent="0.25">
      <c r="Q8" s="71"/>
      <c r="R8" s="71"/>
      <c r="S8" s="71"/>
      <c r="T8" s="71"/>
      <c r="U8" s="72"/>
      <c r="V8" s="72"/>
      <c r="W8" s="72"/>
      <c r="X8" s="72"/>
      <c r="AX8" s="1" t="s">
        <v>9</v>
      </c>
      <c r="AY8" s="1"/>
      <c r="AZ8" s="1"/>
      <c r="BA8" s="1"/>
      <c r="BB8" s="1"/>
      <c r="BC8" s="1"/>
    </row>
    <row r="9" spans="1:55" x14ac:dyDescent="0.25">
      <c r="E9" s="4"/>
      <c r="F9" s="53">
        <v>600</v>
      </c>
      <c r="G9" s="53"/>
      <c r="AX9" s="1" t="s">
        <v>10</v>
      </c>
      <c r="AY9" s="1"/>
      <c r="AZ9" s="1"/>
      <c r="BA9" s="1"/>
      <c r="BB9" s="1"/>
      <c r="BC9" s="1"/>
    </row>
    <row r="10" spans="1:55" x14ac:dyDescent="0.25">
      <c r="E10" s="4"/>
      <c r="F10" s="53"/>
      <c r="G10" s="53"/>
      <c r="AX10" s="1" t="s">
        <v>11</v>
      </c>
      <c r="AY10" s="1"/>
      <c r="AZ10" s="1"/>
      <c r="BA10" s="1"/>
      <c r="BB10" s="1"/>
      <c r="BC10" s="1"/>
    </row>
    <row r="11" spans="1:55" x14ac:dyDescent="0.25">
      <c r="E11" s="5"/>
      <c r="F11" s="5"/>
      <c r="G11" s="5"/>
      <c r="Q11" s="61">
        <v>120</v>
      </c>
      <c r="R11" s="61"/>
      <c r="X11" s="59">
        <v>450</v>
      </c>
      <c r="Y11" s="59"/>
      <c r="AU11" s="6"/>
    </row>
    <row r="12" spans="1:55" x14ac:dyDescent="0.25">
      <c r="C12" s="7"/>
      <c r="E12" s="4"/>
      <c r="F12" s="4"/>
      <c r="Q12" s="61"/>
      <c r="R12" s="61"/>
      <c r="X12" s="59"/>
      <c r="Y12" s="59"/>
    </row>
    <row r="13" spans="1:55" x14ac:dyDescent="0.25">
      <c r="E13" s="4"/>
      <c r="F13" s="4"/>
    </row>
    <row r="14" spans="1:55" x14ac:dyDescent="0.25">
      <c r="D14" s="2"/>
      <c r="G14" s="59"/>
      <c r="H14" s="59"/>
      <c r="I14" s="67"/>
      <c r="J14" s="67"/>
      <c r="K14" s="7"/>
    </row>
    <row r="15" spans="1:55" x14ac:dyDescent="0.25">
      <c r="Z15" s="64">
        <v>160</v>
      </c>
    </row>
    <row r="16" spans="1:55" x14ac:dyDescent="0.25">
      <c r="Z16" s="64"/>
    </row>
    <row r="17" spans="1:49" x14ac:dyDescent="0.25">
      <c r="A17" s="68"/>
    </row>
    <row r="18" spans="1:49" x14ac:dyDescent="0.25">
      <c r="A18" s="68"/>
      <c r="K18" s="8"/>
      <c r="L18" s="9"/>
      <c r="M18" s="9"/>
      <c r="AA18" s="56" t="str">
        <f>Translation!C38</f>
        <v>Montagefläche für den Motor (wahlweise L oder R)</v>
      </c>
      <c r="AB18" s="56"/>
      <c r="AC18" s="56"/>
      <c r="AD18" s="56"/>
      <c r="AE18" s="56"/>
      <c r="AF18" s="56"/>
      <c r="AG18" s="56"/>
      <c r="AH18" s="56"/>
    </row>
    <row r="19" spans="1:49" x14ac:dyDescent="0.25">
      <c r="H19" s="57" t="str">
        <f>IF(U5="","A","A = "&amp;N58)</f>
        <v>A</v>
      </c>
      <c r="I19" s="64" t="str">
        <f>IF(U5="","F","F = "&amp;N57)</f>
        <v>F</v>
      </c>
      <c r="J19" s="10"/>
      <c r="K19" s="8"/>
      <c r="L19" s="9"/>
      <c r="M19" s="57" t="str">
        <f>IF(U5="","F","F = "&amp;N57)</f>
        <v>F</v>
      </c>
      <c r="AA19" s="56"/>
      <c r="AB19" s="56"/>
      <c r="AC19" s="56"/>
      <c r="AD19" s="56"/>
      <c r="AE19" s="56"/>
      <c r="AF19" s="56"/>
      <c r="AG19" s="56"/>
      <c r="AH19" s="56"/>
    </row>
    <row r="20" spans="1:49" x14ac:dyDescent="0.25">
      <c r="H20" s="57"/>
      <c r="I20" s="64"/>
      <c r="J20" s="10"/>
      <c r="K20" s="8"/>
      <c r="L20" s="11"/>
      <c r="M20" s="57"/>
      <c r="AA20" s="56"/>
      <c r="AB20" s="56"/>
      <c r="AC20" s="56"/>
      <c r="AD20" s="56"/>
      <c r="AE20" s="56"/>
      <c r="AF20" s="56"/>
      <c r="AG20" s="56"/>
      <c r="AH20" s="56"/>
    </row>
    <row r="21" spans="1:49" x14ac:dyDescent="0.25">
      <c r="E21" s="57"/>
      <c r="F21" s="57"/>
      <c r="H21" s="57"/>
      <c r="I21" s="64"/>
      <c r="J21" s="10"/>
      <c r="K21" s="8"/>
      <c r="M21" s="57"/>
      <c r="AA21" s="5"/>
      <c r="AB21" s="5"/>
      <c r="AC21" s="5"/>
      <c r="AD21" s="5"/>
      <c r="AE21" s="12"/>
    </row>
    <row r="22" spans="1:49" x14ac:dyDescent="0.25">
      <c r="E22" s="57"/>
      <c r="F22" s="57"/>
      <c r="H22" s="57"/>
      <c r="I22" s="64"/>
      <c r="J22" s="9"/>
      <c r="K22" s="9"/>
      <c r="M22" s="57"/>
      <c r="U22" s="13"/>
      <c r="AA22" s="56" t="str">
        <f>Translation!C50</f>
        <v>benötigter Freiraum bei Elektro-Bedienung (wahlweise L oder R)</v>
      </c>
      <c r="AB22" s="56"/>
      <c r="AC22" s="56"/>
      <c r="AD22" s="56"/>
      <c r="AE22" s="56"/>
      <c r="AF22" s="56"/>
      <c r="AG22" s="56"/>
      <c r="AH22" s="56"/>
      <c r="AO22" s="6"/>
      <c r="AS22" s="60" t="str">
        <f>Translation!C21</f>
        <v>Montage auf Mauerwerk und Ziegel</v>
      </c>
      <c r="AT22" s="60"/>
      <c r="AU22" s="60"/>
      <c r="AV22" s="60"/>
      <c r="AW22" s="60"/>
    </row>
    <row r="23" spans="1:49" x14ac:dyDescent="0.25">
      <c r="J23" s="9"/>
      <c r="K23" s="9"/>
      <c r="L23" s="4"/>
      <c r="AA23" s="56"/>
      <c r="AB23" s="56"/>
      <c r="AC23" s="56"/>
      <c r="AD23" s="56"/>
      <c r="AE23" s="56"/>
      <c r="AF23" s="56"/>
      <c r="AG23" s="56"/>
      <c r="AH23" s="56"/>
      <c r="AO23" s="6"/>
      <c r="AS23" s="60"/>
      <c r="AT23" s="60"/>
      <c r="AU23" s="60"/>
      <c r="AV23" s="60"/>
      <c r="AW23" s="60"/>
    </row>
    <row r="24" spans="1:49" x14ac:dyDescent="0.25">
      <c r="J24" s="9"/>
      <c r="K24" s="14"/>
      <c r="L24" s="4"/>
      <c r="AA24" s="56"/>
      <c r="AB24" s="56"/>
      <c r="AC24" s="56"/>
      <c r="AD24" s="56"/>
      <c r="AE24" s="56"/>
      <c r="AF24" s="56"/>
      <c r="AG24" s="56"/>
      <c r="AH24" s="56"/>
    </row>
    <row r="25" spans="1:49" x14ac:dyDescent="0.25">
      <c r="J25" s="15"/>
    </row>
    <row r="26" spans="1:49" x14ac:dyDescent="0.25">
      <c r="Q26" s="9"/>
    </row>
    <row r="27" spans="1:49" x14ac:dyDescent="0.25">
      <c r="Q27" s="9"/>
      <c r="AA27" s="61" t="str">
        <f>Translation!C39</f>
        <v>benötigter Freiraum</v>
      </c>
      <c r="AB27" s="61"/>
      <c r="AC27" s="61"/>
      <c r="AD27" s="61"/>
      <c r="AE27" s="61"/>
      <c r="AF27" s="61"/>
      <c r="AG27" s="61"/>
      <c r="AH27" s="61"/>
      <c r="AS27" s="60" t="str">
        <f>Translation!C22</f>
        <v>Montage auf Porenbeton oder Gasbeton</v>
      </c>
      <c r="AT27" s="60"/>
      <c r="AU27" s="60"/>
      <c r="AV27" s="60"/>
      <c r="AW27" s="60"/>
    </row>
    <row r="28" spans="1:49" x14ac:dyDescent="0.25">
      <c r="Q28" s="62">
        <v>80</v>
      </c>
      <c r="AS28" s="60"/>
      <c r="AT28" s="60"/>
      <c r="AU28" s="60"/>
      <c r="AV28" s="60"/>
      <c r="AW28" s="60"/>
    </row>
    <row r="29" spans="1:49" x14ac:dyDescent="0.25">
      <c r="Q29" s="62"/>
      <c r="AA29" s="63" t="str">
        <f>Translation!C51</f>
        <v>Montagefläche für Antriebsteuerung. Siehe Produktdokumentation für Abmessungen</v>
      </c>
      <c r="AB29" s="63"/>
      <c r="AC29" s="63"/>
      <c r="AD29" s="63"/>
      <c r="AE29" s="63"/>
      <c r="AF29" s="63"/>
      <c r="AG29" s="63"/>
      <c r="AH29" s="63"/>
    </row>
    <row r="30" spans="1:49" x14ac:dyDescent="0.25">
      <c r="R30" s="9"/>
      <c r="AA30" s="63"/>
      <c r="AB30" s="63"/>
      <c r="AC30" s="63"/>
      <c r="AD30" s="63"/>
      <c r="AE30" s="63"/>
      <c r="AF30" s="63"/>
      <c r="AG30" s="63"/>
      <c r="AH30" s="63"/>
    </row>
    <row r="31" spans="1:49" x14ac:dyDescent="0.25">
      <c r="I31" s="64" t="str">
        <f>IF(U5="","H","H = "&amp;U5)</f>
        <v>H</v>
      </c>
      <c r="M31" s="65" t="str">
        <f>IF(U5="","H","H = "&amp;U5)</f>
        <v>H</v>
      </c>
      <c r="N31" s="65" t="str">
        <f>IF(U5="","(S)","(S = "&amp;(U5+U5+10)&amp;")")</f>
        <v>(S)</v>
      </c>
      <c r="AA31" s="63"/>
      <c r="AB31" s="63"/>
      <c r="AC31" s="63"/>
      <c r="AD31" s="63"/>
      <c r="AE31" s="63"/>
      <c r="AF31" s="63"/>
      <c r="AG31" s="63"/>
      <c r="AH31" s="63"/>
      <c r="AO31" s="6"/>
    </row>
    <row r="32" spans="1:49" x14ac:dyDescent="0.25">
      <c r="I32" s="64"/>
      <c r="M32" s="65"/>
      <c r="N32" s="65"/>
      <c r="AA32" s="66" t="str">
        <f>Translation!C52</f>
        <v>Unterkante 1500mm vom Boden</v>
      </c>
      <c r="AB32" s="66"/>
      <c r="AC32" s="66"/>
      <c r="AD32" s="66"/>
      <c r="AE32" s="66"/>
      <c r="AF32" s="66"/>
      <c r="AG32" s="66"/>
      <c r="AH32" s="66"/>
      <c r="AO32" s="6"/>
      <c r="AS32" s="60" t="str">
        <f>Translation!C23</f>
        <v>Montage auf Iso-trapezblechfassade</v>
      </c>
      <c r="AT32" s="60"/>
      <c r="AU32" s="60"/>
      <c r="AV32" s="60"/>
      <c r="AW32" s="60"/>
    </row>
    <row r="33" spans="1:49" x14ac:dyDescent="0.25">
      <c r="I33" s="64"/>
      <c r="M33" s="65"/>
      <c r="N33" s="65"/>
      <c r="AA33" s="6"/>
      <c r="AB33" s="6"/>
      <c r="AC33" s="6"/>
      <c r="AD33" s="6"/>
      <c r="AE33" s="6"/>
      <c r="AF33" s="6"/>
      <c r="AG33" s="6"/>
      <c r="AS33" s="60"/>
      <c r="AT33" s="60"/>
      <c r="AU33" s="60"/>
      <c r="AV33" s="60"/>
      <c r="AW33" s="60"/>
    </row>
    <row r="34" spans="1:49" x14ac:dyDescent="0.25">
      <c r="I34" s="64"/>
      <c r="M34" s="65"/>
      <c r="N34" s="65"/>
      <c r="AA34" s="56" t="str">
        <f>Translation!C53</f>
        <v>Industrielle Steckdose CEE 16A, 5P, 400 V, Sicherung 16A mit Schutzschalter, Stromschutz  I=30 mA.</v>
      </c>
      <c r="AB34" s="56"/>
      <c r="AC34" s="56"/>
      <c r="AD34" s="56"/>
      <c r="AE34" s="56"/>
      <c r="AF34" s="56"/>
      <c r="AG34" s="56"/>
      <c r="AH34" s="56"/>
      <c r="AS34" s="60"/>
      <c r="AT34" s="60"/>
      <c r="AU34" s="60"/>
      <c r="AV34" s="60"/>
      <c r="AW34" s="60"/>
    </row>
    <row r="35" spans="1:49" ht="15" customHeight="1" x14ac:dyDescent="0.25">
      <c r="AA35" s="56"/>
      <c r="AB35" s="56"/>
      <c r="AC35" s="56"/>
      <c r="AD35" s="56"/>
      <c r="AE35" s="56"/>
      <c r="AF35" s="56"/>
      <c r="AG35" s="56"/>
      <c r="AH35" s="56"/>
    </row>
    <row r="36" spans="1:49" x14ac:dyDescent="0.25">
      <c r="AA36" s="56"/>
      <c r="AB36" s="56"/>
      <c r="AC36" s="56"/>
      <c r="AD36" s="56"/>
      <c r="AE36" s="56"/>
      <c r="AF36" s="56"/>
      <c r="AG36" s="56"/>
      <c r="AH36" s="56"/>
    </row>
    <row r="37" spans="1:49" ht="15" customHeight="1" x14ac:dyDescent="0.25">
      <c r="Y37" s="57">
        <v>1000</v>
      </c>
      <c r="Z37" s="57"/>
      <c r="AI37" s="58">
        <v>250</v>
      </c>
    </row>
    <row r="38" spans="1:49" x14ac:dyDescent="0.25">
      <c r="Y38" s="57"/>
      <c r="Z38" s="57"/>
      <c r="AI38" s="58"/>
    </row>
    <row r="39" spans="1:49" x14ac:dyDescent="0.25">
      <c r="Y39" s="57"/>
      <c r="Z39" s="57"/>
      <c r="AN39" s="59" t="str">
        <f>IF(U3="","L+W+R","L+W+R = "&amp;(200+U3+400))</f>
        <v>L+W+R</v>
      </c>
      <c r="AO39" s="59"/>
      <c r="AP39" s="59"/>
      <c r="AQ39" s="59"/>
    </row>
    <row r="40" spans="1:49" x14ac:dyDescent="0.25">
      <c r="Q40" s="53">
        <v>100</v>
      </c>
      <c r="W40" s="53">
        <v>100</v>
      </c>
    </row>
    <row r="41" spans="1:49" x14ac:dyDescent="0.25">
      <c r="E41" s="53">
        <v>250</v>
      </c>
      <c r="F41" s="53"/>
      <c r="N41" s="53" t="str">
        <f>IF(U7=Translation!B117,"L = 200",IF(U7=Translation!B116,"L = 400","L"))</f>
        <v>L = 200</v>
      </c>
      <c r="O41" s="53"/>
      <c r="Q41" s="53"/>
      <c r="S41" s="53" t="str">
        <f>IF(U3="","W","W = "&amp;U3)</f>
        <v>W</v>
      </c>
      <c r="T41" s="53"/>
      <c r="U41" s="53"/>
      <c r="W41" s="53"/>
      <c r="Y41" s="53" t="str">
        <f>IF(U7=Translation!B117,"R = 400",IF(U7=Translation!B116,"R = 200","R"))</f>
        <v>R = 400</v>
      </c>
      <c r="Z41" s="53"/>
      <c r="AA41" s="53"/>
      <c r="AI41" s="9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9" ht="14.45" customHeight="1" x14ac:dyDescent="0.25">
      <c r="E42" s="53"/>
      <c r="F42" s="53"/>
      <c r="N42" s="53"/>
      <c r="O42" s="53"/>
      <c r="S42" s="53"/>
      <c r="T42" s="53"/>
      <c r="U42" s="53"/>
      <c r="Y42" s="53"/>
      <c r="Z42" s="53"/>
      <c r="AA42" s="53"/>
      <c r="AI42" s="54" t="str">
        <f>Translation!C140</f>
        <v>Angebot/Bestellung:</v>
      </c>
      <c r="AJ42" s="54"/>
      <c r="AK42" s="54"/>
      <c r="AL42" s="54"/>
      <c r="AM42" s="54"/>
      <c r="AN42" s="55"/>
      <c r="AO42" s="55"/>
      <c r="AP42" s="55"/>
      <c r="AQ42" s="55"/>
      <c r="AR42" s="55"/>
      <c r="AS42" s="55"/>
      <c r="AT42" s="55"/>
      <c r="AU42" s="16"/>
      <c r="AV42" s="16"/>
    </row>
    <row r="43" spans="1:49" ht="14.45" customHeight="1" x14ac:dyDescent="0.25">
      <c r="AI43" s="54"/>
      <c r="AJ43" s="54"/>
      <c r="AK43" s="54"/>
      <c r="AL43" s="54"/>
      <c r="AM43" s="54"/>
      <c r="AN43" s="55"/>
      <c r="AO43" s="55"/>
      <c r="AP43" s="55"/>
      <c r="AQ43" s="55"/>
      <c r="AR43" s="55"/>
      <c r="AS43" s="55"/>
      <c r="AT43" s="55"/>
      <c r="AU43" s="16"/>
      <c r="AV43" s="16"/>
    </row>
    <row r="44" spans="1:49" x14ac:dyDescent="0.25">
      <c r="AJ44" s="16"/>
      <c r="AK44" s="16"/>
      <c r="AL44" s="16"/>
      <c r="AM44" s="4"/>
      <c r="AN44" s="4"/>
      <c r="AO44" s="4"/>
      <c r="AP44" s="4"/>
      <c r="AQ44" s="4"/>
      <c r="AT44" s="16"/>
      <c r="AU44" s="16"/>
      <c r="AV44" s="16"/>
    </row>
    <row r="45" spans="1:49" x14ac:dyDescent="0.25">
      <c r="AJ45" s="44" t="str">
        <f>Translation!C141</f>
        <v>Position:</v>
      </c>
      <c r="AK45" s="44"/>
      <c r="AL45" s="44"/>
      <c r="AM45" s="44"/>
      <c r="AN45" s="45"/>
      <c r="AO45" s="45"/>
      <c r="AP45" s="45"/>
      <c r="AQ45" s="45"/>
      <c r="AR45" s="45"/>
      <c r="AS45" s="45"/>
      <c r="AT45" s="45"/>
    </row>
    <row r="46" spans="1:49" x14ac:dyDescent="0.25">
      <c r="R46" s="46" t="str">
        <f>Translation!C6</f>
        <v>Innenansicht</v>
      </c>
      <c r="S46" s="46"/>
      <c r="T46" s="46"/>
      <c r="U46" s="46"/>
      <c r="V46" s="46"/>
      <c r="W46" s="46"/>
      <c r="X46" s="46"/>
      <c r="Y46" s="46"/>
      <c r="Z46" s="46"/>
      <c r="AA46" s="46"/>
      <c r="AJ46" s="44"/>
      <c r="AK46" s="44"/>
      <c r="AL46" s="44"/>
      <c r="AM46" s="44"/>
      <c r="AN46" s="45"/>
      <c r="AO46" s="45"/>
      <c r="AP46" s="45"/>
      <c r="AQ46" s="45"/>
      <c r="AR46" s="45"/>
      <c r="AS46" s="45"/>
      <c r="AT46" s="45"/>
    </row>
    <row r="47" spans="1:49" x14ac:dyDescent="0.25">
      <c r="R47" s="46"/>
      <c r="S47" s="46"/>
      <c r="T47" s="46"/>
      <c r="U47" s="46"/>
      <c r="V47" s="46"/>
      <c r="W47" s="46"/>
      <c r="X47" s="46"/>
      <c r="Y47" s="46"/>
      <c r="Z47" s="46"/>
      <c r="AA47" s="46"/>
      <c r="AM47" s="16"/>
    </row>
    <row r="48" spans="1:49" x14ac:dyDescent="0.25">
      <c r="A48" s="47" t="str">
        <f>Translation!C9</f>
        <v>Achtung: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AA48" s="17"/>
      <c r="AB48" s="17"/>
      <c r="AC48" s="17"/>
      <c r="AD48" s="17"/>
      <c r="AE48" s="17"/>
      <c r="AF48" s="17"/>
      <c r="AG48" s="17"/>
      <c r="AH48" s="17"/>
      <c r="AL48" s="16"/>
      <c r="AM48" s="16"/>
      <c r="AP48" s="48" t="str">
        <f>Translation!C96</f>
        <v>Änderungsdatum</v>
      </c>
      <c r="AQ48" s="48"/>
      <c r="AR48" s="48"/>
    </row>
    <row r="49" spans="1:48" x14ac:dyDescent="0.25">
      <c r="A49" s="49" t="str">
        <f>Translation!C57</f>
        <v>Fläche, an die montiert wird, muss gerade und fest sein und alle Montageflächen müssen in einer Ebene sein.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Z49" s="50" t="s">
        <v>12</v>
      </c>
      <c r="AA49" s="50"/>
      <c r="AB49" s="16"/>
      <c r="AC49" s="16"/>
      <c r="AD49" s="16"/>
      <c r="AE49" s="16"/>
      <c r="AF49" s="16"/>
      <c r="AG49" s="16"/>
      <c r="AH49" s="16"/>
      <c r="AL49" s="16"/>
      <c r="AP49" s="48"/>
      <c r="AQ49" s="48"/>
      <c r="AR49" s="48"/>
      <c r="AS49" s="16"/>
      <c r="AT49" s="41" t="str">
        <f>Translation!C98</f>
        <v>Format:</v>
      </c>
      <c r="AU49" s="41"/>
    </row>
    <row r="50" spans="1:48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Z50" s="50"/>
      <c r="AA50" s="50"/>
      <c r="AB50" s="51" t="str">
        <f>Translation!C26</f>
        <v>Vorbereitungen und Arbeiten die vom Auftraggeber zu erbringen sind, außer bei schriftlicher Vereinbarung im Voraus.</v>
      </c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P50" s="52">
        <v>45435</v>
      </c>
      <c r="AQ50" s="52"/>
      <c r="AR50" s="52"/>
      <c r="AS50" s="16"/>
      <c r="AT50" s="16" t="s">
        <v>13</v>
      </c>
      <c r="AU50" s="16"/>
    </row>
    <row r="51" spans="1:48" x14ac:dyDescent="0.25">
      <c r="A51" s="40" t="str">
        <f>Translation!C58</f>
        <v>Im Übrigen müssen die lichten Masse eben und rechtwinklig sein.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Z51" s="50"/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Q51" s="16"/>
      <c r="AR51" s="16"/>
      <c r="AS51" s="16"/>
      <c r="AT51" s="16"/>
      <c r="AU51" s="16"/>
      <c r="AV51" s="16"/>
    </row>
    <row r="52" spans="1:48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Q52" s="36" t="str">
        <f>Translation!C39</f>
        <v>benötigter Freiraum</v>
      </c>
      <c r="R52" s="36"/>
      <c r="S52" s="36"/>
      <c r="T52" s="36"/>
      <c r="U52" s="36"/>
      <c r="V52" s="36"/>
      <c r="W52" s="36"/>
      <c r="X52" s="36"/>
      <c r="Z52" s="50"/>
      <c r="AA52" s="50"/>
      <c r="AB52" s="38" t="str">
        <f>Translation!C29</f>
        <v>Ein stählerner Montagerahmen zur Befestigung der vertikalen Laufschienen und des Federpakets bei nicht tragfähigen Flächen wie z.b. Porenbeton, Gasbeton, Isolationspanelen u.s.w..</v>
      </c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P52" s="41" t="str">
        <f>Translation!C103</f>
        <v>Version:</v>
      </c>
      <c r="AQ52" s="41"/>
      <c r="AR52" s="16"/>
      <c r="AS52" s="16"/>
      <c r="AT52" s="16"/>
      <c r="AU52" s="16"/>
    </row>
    <row r="53" spans="1:48" x14ac:dyDescent="0.25">
      <c r="Q53" s="36"/>
      <c r="R53" s="36"/>
      <c r="S53" s="36"/>
      <c r="T53" s="36"/>
      <c r="U53" s="36"/>
      <c r="V53" s="36"/>
      <c r="W53" s="36"/>
      <c r="X53" s="36"/>
      <c r="Z53" s="50"/>
      <c r="AA53" s="50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P53" s="42">
        <v>2421</v>
      </c>
      <c r="AQ53" s="42"/>
      <c r="AR53" s="16"/>
      <c r="AS53" s="16"/>
      <c r="AT53" s="16"/>
      <c r="AU53" s="16"/>
    </row>
    <row r="54" spans="1:48" x14ac:dyDescent="0.25">
      <c r="A54" s="39" t="str">
        <f>Translation!C62</f>
        <v>Masse in mm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43"/>
      <c r="Z54" s="50"/>
      <c r="AA54" s="50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P54" s="16"/>
      <c r="AR54" s="16"/>
      <c r="AS54" s="16"/>
      <c r="AT54" s="16"/>
      <c r="AU54" s="16"/>
    </row>
    <row r="55" spans="1:48" x14ac:dyDescent="0.25">
      <c r="A55" s="19" t="s">
        <v>14</v>
      </c>
      <c r="B55" s="39" t="str">
        <f>Translation!C63</f>
        <v>lichte Breite</v>
      </c>
      <c r="C55" s="30"/>
      <c r="D55" s="30"/>
      <c r="E55" s="30"/>
      <c r="F55" s="30"/>
      <c r="G55" s="30"/>
      <c r="H55" s="30"/>
      <c r="I55" s="30"/>
      <c r="J55" s="30"/>
      <c r="K55" s="30"/>
      <c r="L55" s="33"/>
      <c r="M55" s="33"/>
      <c r="N55" s="34" t="str">
        <f>IF(U3="","",U3)</f>
        <v/>
      </c>
      <c r="O55" s="35"/>
      <c r="Z55" s="50"/>
      <c r="AA55" s="50"/>
      <c r="AB55" s="38" t="str">
        <f>Translation!C31</f>
        <v>Benötigte Montageflächen und Freiräume gemäß Zeichnung.</v>
      </c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Q55" s="16"/>
      <c r="AR55" s="16"/>
      <c r="AS55" s="16"/>
      <c r="AU55" s="16"/>
    </row>
    <row r="56" spans="1:48" x14ac:dyDescent="0.25">
      <c r="A56" s="20" t="s">
        <v>15</v>
      </c>
      <c r="B56" s="39" t="str">
        <f>Translation!C64</f>
        <v>lichte Höhe</v>
      </c>
      <c r="C56" s="30"/>
      <c r="D56" s="30"/>
      <c r="E56" s="30"/>
      <c r="F56" s="30"/>
      <c r="G56" s="30"/>
      <c r="H56" s="30"/>
      <c r="I56" s="30"/>
      <c r="J56" s="30"/>
      <c r="K56" s="30"/>
      <c r="L56" s="33"/>
      <c r="M56" s="33"/>
      <c r="N56" s="34" t="str">
        <f>IF(U5="","",U5)</f>
        <v/>
      </c>
      <c r="O56" s="35"/>
      <c r="Q56" s="36" t="str">
        <f>Translation!C37</f>
        <v>benötigter Montageflächen</v>
      </c>
      <c r="R56" s="36"/>
      <c r="S56" s="36"/>
      <c r="T56" s="36"/>
      <c r="U56" s="36"/>
      <c r="V56" s="36"/>
      <c r="W56" s="36"/>
      <c r="X56" s="36"/>
      <c r="Z56" s="50"/>
      <c r="AA56" s="50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P56" s="16"/>
      <c r="AQ56" s="16"/>
      <c r="AR56" s="16"/>
      <c r="AS56" s="16"/>
      <c r="AU56" s="16"/>
    </row>
    <row r="57" spans="1:48" x14ac:dyDescent="0.25">
      <c r="A57" s="20" t="s">
        <v>16</v>
      </c>
      <c r="B57" s="39" t="str">
        <f>Translation!C67</f>
        <v>Freiraum über Sturz</v>
      </c>
      <c r="C57" s="30"/>
      <c r="D57" s="30"/>
      <c r="E57" s="30"/>
      <c r="F57" s="30"/>
      <c r="G57" s="30"/>
      <c r="H57" s="30"/>
      <c r="I57" s="30"/>
      <c r="J57" s="30"/>
      <c r="K57" s="30"/>
      <c r="L57" s="33" t="s">
        <v>17</v>
      </c>
      <c r="M57" s="33"/>
      <c r="N57" s="34">
        <f>U5+300</f>
        <v>300</v>
      </c>
      <c r="O57" s="35"/>
      <c r="Q57" s="36"/>
      <c r="R57" s="36"/>
      <c r="S57" s="36"/>
      <c r="T57" s="36"/>
      <c r="U57" s="36"/>
      <c r="V57" s="36"/>
      <c r="W57" s="36"/>
      <c r="X57" s="36"/>
      <c r="Z57" s="50"/>
      <c r="AA57" s="50"/>
      <c r="AB57" s="38" t="str">
        <f>Translation!C32</f>
        <v>Elektrisch (bei elektrisch bedienten Toren):</v>
      </c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48" x14ac:dyDescent="0.25">
      <c r="A58" s="20" t="s">
        <v>18</v>
      </c>
      <c r="B58" s="39" t="str">
        <f>Translation!C86</f>
        <v>Mitte Achse zum Sturz</v>
      </c>
      <c r="C58" s="30"/>
      <c r="D58" s="30"/>
      <c r="E58" s="30"/>
      <c r="F58" s="30"/>
      <c r="G58" s="30"/>
      <c r="H58" s="30"/>
      <c r="I58" s="30"/>
      <c r="J58" s="30"/>
      <c r="K58" s="30"/>
      <c r="L58" s="33" t="s">
        <v>19</v>
      </c>
      <c r="M58" s="33"/>
      <c r="N58" s="34">
        <f>U5+10</f>
        <v>10</v>
      </c>
      <c r="O58" s="35"/>
      <c r="Z58" s="50"/>
      <c r="AA58" s="50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48" x14ac:dyDescent="0.25">
      <c r="A59" s="20" t="s">
        <v>20</v>
      </c>
      <c r="B59" s="39" t="str">
        <f>Translation!C69</f>
        <v>Freiraum links</v>
      </c>
      <c r="C59" s="30"/>
      <c r="D59" s="30"/>
      <c r="E59" s="30"/>
      <c r="F59" s="30"/>
      <c r="G59" s="30"/>
      <c r="H59" s="30"/>
      <c r="I59" s="30"/>
      <c r="J59" s="30"/>
      <c r="K59" s="30"/>
      <c r="L59" s="33"/>
      <c r="M59" s="33"/>
      <c r="N59" s="34" t="str">
        <f>IF(U7=Translation!B117,"200",IF(U7=Translation!B116,"400","0"))</f>
        <v>200</v>
      </c>
      <c r="O59" s="35"/>
      <c r="Z59" s="50"/>
      <c r="AA59" s="50"/>
      <c r="AB59" s="38" t="str">
        <f>Translation!C33</f>
        <v>Industrielle Steckdose CEE 20A, 5P, 400 V, Sicherung 20A mit Schutzschalter, Stromschutz  I=30 mA.</v>
      </c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48" x14ac:dyDescent="0.25">
      <c r="A60" s="20" t="s">
        <v>21</v>
      </c>
      <c r="B60" s="39" t="str">
        <f>Translation!C70</f>
        <v>Freiraum rechts</v>
      </c>
      <c r="C60" s="30"/>
      <c r="D60" s="30"/>
      <c r="E60" s="30"/>
      <c r="F60" s="30"/>
      <c r="G60" s="30"/>
      <c r="H60" s="30"/>
      <c r="I60" s="30"/>
      <c r="J60" s="30"/>
      <c r="K60" s="30"/>
      <c r="L60" s="33"/>
      <c r="M60" s="33"/>
      <c r="N60" s="34" t="str">
        <f>IF(U7=Translation!B117,"400",IF(U7=Translation!B116,"200","0"))</f>
        <v>400</v>
      </c>
      <c r="O60" s="35"/>
      <c r="Q60" s="36" t="str">
        <f>Translation!C38</f>
        <v>Montagefläche für den Motor (wahlweise L oder R)</v>
      </c>
      <c r="R60" s="36"/>
      <c r="S60" s="36"/>
      <c r="T60" s="36"/>
      <c r="U60" s="36"/>
      <c r="V60" s="36"/>
      <c r="W60" s="36"/>
      <c r="X60" s="36"/>
      <c r="Y60" s="36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48" x14ac:dyDescent="0.25">
      <c r="A61" s="20" t="s">
        <v>22</v>
      </c>
      <c r="B61" s="37" t="str">
        <f>Translation!C135</f>
        <v>Wellenachse über dem Boden</v>
      </c>
      <c r="C61" s="37"/>
      <c r="D61" s="37"/>
      <c r="E61" s="37"/>
      <c r="F61" s="37"/>
      <c r="G61" s="37"/>
      <c r="H61" s="37"/>
      <c r="I61" s="37"/>
      <c r="J61" s="37"/>
      <c r="K61" s="37"/>
      <c r="L61" s="33" t="s">
        <v>23</v>
      </c>
      <c r="M61" s="33"/>
      <c r="N61" s="34" t="str">
        <f>IF(U5="","",U5+N58)</f>
        <v/>
      </c>
      <c r="O61" s="35"/>
      <c r="Q61" s="36"/>
      <c r="R61" s="36"/>
      <c r="S61" s="36"/>
      <c r="T61" s="36"/>
      <c r="U61" s="36"/>
      <c r="V61" s="36"/>
      <c r="W61" s="36"/>
      <c r="X61" s="36"/>
      <c r="Y61" s="36"/>
    </row>
    <row r="62" spans="1:48" x14ac:dyDescent="0.25">
      <c r="A62" s="20" t="s">
        <v>24</v>
      </c>
      <c r="B62" s="30" t="str">
        <f>Translation!C115</f>
        <v>Antriebesposition</v>
      </c>
      <c r="C62" s="30"/>
      <c r="D62" s="30"/>
      <c r="E62" s="30"/>
      <c r="F62" s="30"/>
      <c r="G62" s="30"/>
      <c r="H62" s="30"/>
      <c r="I62" s="30"/>
      <c r="J62" s="30"/>
      <c r="K62" s="30"/>
      <c r="L62" s="31" t="s">
        <v>25</v>
      </c>
      <c r="M62" s="31"/>
      <c r="N62" s="31"/>
      <c r="O62" s="32"/>
    </row>
  </sheetData>
  <sheetProtection algorithmName="SHA-512" hashValue="hDXrVpMtUf1dr2EUjEl4tc1/A1EEfuqTlpy8JWia1wE/7WTpkdCD22mYFZ3h8TKHE3dK6g9CoZP9Vfj2nPk4Fw==" saltValue="b75GKhKMgBbDns6yOCAjrA==" spinCount="100000" sheet="1" objects="1" scenarios="1" selectLockedCells="1"/>
  <mergeCells count="90">
    <mergeCell ref="A1:O3"/>
    <mergeCell ref="AX1:BC1"/>
    <mergeCell ref="AU2:AV3"/>
    <mergeCell ref="Q3:T3"/>
    <mergeCell ref="U3:X3"/>
    <mergeCell ref="AD3:AH3"/>
    <mergeCell ref="A17:A18"/>
    <mergeCell ref="A4:M4"/>
    <mergeCell ref="Q5:T5"/>
    <mergeCell ref="U5:X5"/>
    <mergeCell ref="Q7:T8"/>
    <mergeCell ref="U7:X8"/>
    <mergeCell ref="F9:G10"/>
    <mergeCell ref="Q11:R12"/>
    <mergeCell ref="X11:Y12"/>
    <mergeCell ref="G14:H14"/>
    <mergeCell ref="I14:J14"/>
    <mergeCell ref="Z15:Z16"/>
    <mergeCell ref="AA18:AH20"/>
    <mergeCell ref="H19:H22"/>
    <mergeCell ref="I19:I22"/>
    <mergeCell ref="M19:M22"/>
    <mergeCell ref="E21:F22"/>
    <mergeCell ref="AA22:AH24"/>
    <mergeCell ref="I31:I34"/>
    <mergeCell ref="M31:M34"/>
    <mergeCell ref="N31:N34"/>
    <mergeCell ref="AA32:AH32"/>
    <mergeCell ref="AS32:AW34"/>
    <mergeCell ref="AS22:AW23"/>
    <mergeCell ref="AA27:AH27"/>
    <mergeCell ref="AS27:AW28"/>
    <mergeCell ref="Q28:Q29"/>
    <mergeCell ref="AA29:AH31"/>
    <mergeCell ref="AN42:AT43"/>
    <mergeCell ref="AA34:AH36"/>
    <mergeCell ref="Y37:Z39"/>
    <mergeCell ref="AI37:AI38"/>
    <mergeCell ref="AN39:AQ39"/>
    <mergeCell ref="E41:F42"/>
    <mergeCell ref="N41:O42"/>
    <mergeCell ref="S41:U42"/>
    <mergeCell ref="Y41:AA42"/>
    <mergeCell ref="AI42:AM43"/>
    <mergeCell ref="Q40:Q41"/>
    <mergeCell ref="W40:W41"/>
    <mergeCell ref="AJ45:AM46"/>
    <mergeCell ref="AN45:AT46"/>
    <mergeCell ref="R46:AA47"/>
    <mergeCell ref="A48:O48"/>
    <mergeCell ref="AP48:AR49"/>
    <mergeCell ref="A49:O50"/>
    <mergeCell ref="Z49:AA59"/>
    <mergeCell ref="AT49:AU49"/>
    <mergeCell ref="AB50:AM51"/>
    <mergeCell ref="AP50:AR50"/>
    <mergeCell ref="A51:O51"/>
    <mergeCell ref="Q52:X53"/>
    <mergeCell ref="AB52:AM54"/>
    <mergeCell ref="AP52:AQ52"/>
    <mergeCell ref="AP53:AQ53"/>
    <mergeCell ref="A54:O54"/>
    <mergeCell ref="B55:K55"/>
    <mergeCell ref="L55:M55"/>
    <mergeCell ref="N55:O55"/>
    <mergeCell ref="AB55:AM56"/>
    <mergeCell ref="B56:K56"/>
    <mergeCell ref="L56:M56"/>
    <mergeCell ref="N56:O56"/>
    <mergeCell ref="Q56:X57"/>
    <mergeCell ref="B57:K57"/>
    <mergeCell ref="L57:M57"/>
    <mergeCell ref="B59:K59"/>
    <mergeCell ref="L59:M59"/>
    <mergeCell ref="N59:O59"/>
    <mergeCell ref="AB59:AM60"/>
    <mergeCell ref="B60:K60"/>
    <mergeCell ref="N57:O57"/>
    <mergeCell ref="AB57:AM58"/>
    <mergeCell ref="B58:K58"/>
    <mergeCell ref="L58:M58"/>
    <mergeCell ref="N58:O58"/>
    <mergeCell ref="B62:K62"/>
    <mergeCell ref="L62:O62"/>
    <mergeCell ref="L60:M60"/>
    <mergeCell ref="N60:O60"/>
    <mergeCell ref="Q60:Y61"/>
    <mergeCell ref="B61:K61"/>
    <mergeCell ref="L61:M61"/>
    <mergeCell ref="N61:O61"/>
  </mergeCells>
  <dataValidations count="2">
    <dataValidation type="whole" allowBlank="1" showInputMessage="1" showErrorMessage="1" sqref="U3:X3" xr:uid="{A66DEC6A-795B-428B-B5FD-51E68F438548}">
      <formula1>1800</formula1>
      <formula2>5000</formula2>
    </dataValidation>
    <dataValidation type="whole" allowBlank="1" showInputMessage="1" showErrorMessage="1" errorTitle="Max. W = 5000 mm" sqref="U5:X5" xr:uid="{DC5B6567-8426-4B80-9B27-1002B9F5267F}">
      <formula1>2500</formula1>
      <formula2>5000</formula2>
    </dataValidation>
  </dataValidations>
  <pageMargins left="0" right="0" top="0" bottom="0" header="0" footer="0"/>
  <pageSetup paperSize="9" scale="59" orientation="landscape" r:id="rId1"/>
  <colBreaks count="1" manualBreakCount="1">
    <brk id="4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36561A-2E6D-4641-8897-4B171EE8D080}">
          <x14:formula1>
            <xm:f>Pomoc!$B$4:$B$12</xm:f>
          </x14:formula1>
          <xm:sqref>AU2:AV3</xm:sqref>
        </x14:dataValidation>
        <x14:dataValidation type="list" allowBlank="1" showInputMessage="1" showErrorMessage="1" xr:uid="{C5915C30-6421-419A-8D18-F821023743EC}">
          <x14:formula1>
            <xm:f>Translation!$C$116:$C$117</xm:f>
          </x14:formula1>
          <xm:sqref>U7:X8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7502-054F-409A-8100-C68B69FF02E1}">
  <sheetPr codeName="List8">
    <tabColor rgb="FFFFFF00"/>
  </sheetPr>
  <dimension ref="D1:BL243"/>
  <sheetViews>
    <sheetView showGridLines="0" view="pageBreakPreview" topLeftCell="A16" zoomScale="70" zoomScaleNormal="70" zoomScaleSheetLayoutView="70" workbookViewId="0">
      <selection activeCell="F35" sqref="F35:H35"/>
    </sheetView>
  </sheetViews>
  <sheetFormatPr baseColWidth="10" defaultColWidth="9.140625" defaultRowHeight="15" x14ac:dyDescent="0.25"/>
  <cols>
    <col min="1" max="73" width="4.7109375" customWidth="1"/>
  </cols>
  <sheetData>
    <row r="1" spans="4:64" x14ac:dyDescent="0.25">
      <c r="F1" s="53">
        <f>VL!Q11</f>
        <v>120</v>
      </c>
      <c r="G1" s="53"/>
      <c r="N1" s="53">
        <f>VL!X11</f>
        <v>450</v>
      </c>
      <c r="O1" s="53"/>
    </row>
    <row r="2" spans="4:64" ht="15" customHeight="1" x14ac:dyDescent="0.25">
      <c r="F2" s="53"/>
      <c r="G2" s="53"/>
      <c r="N2" s="53"/>
      <c r="O2" s="53"/>
    </row>
    <row r="3" spans="4:64" ht="15" customHeight="1" x14ac:dyDescent="0.25"/>
    <row r="4" spans="4:64" ht="15" customHeight="1" x14ac:dyDescent="0.25"/>
    <row r="5" spans="4:64" ht="15" customHeight="1" x14ac:dyDescent="0.25">
      <c r="P5" s="87">
        <f>VL!AE18</f>
        <v>0</v>
      </c>
    </row>
    <row r="6" spans="4:64" ht="15" customHeight="1" x14ac:dyDescent="0.25">
      <c r="P6" s="87"/>
    </row>
    <row r="7" spans="4:64" ht="15" customHeight="1" x14ac:dyDescent="0.25">
      <c r="D7" s="58" t="str">
        <f>VL!H19</f>
        <v>A</v>
      </c>
    </row>
    <row r="8" spans="4:64" ht="15" customHeight="1" x14ac:dyDescent="0.25">
      <c r="D8" s="58"/>
    </row>
    <row r="9" spans="4:64" ht="15" customHeight="1" x14ac:dyDescent="0.25">
      <c r="D9" s="58"/>
      <c r="BL9" s="15"/>
    </row>
    <row r="10" spans="4:64" ht="15" customHeight="1" x14ac:dyDescent="0.25">
      <c r="D10" s="58"/>
      <c r="AV10" s="57"/>
      <c r="BL10" s="15"/>
    </row>
    <row r="11" spans="4:64" ht="15" customHeight="1" x14ac:dyDescent="0.25">
      <c r="D11" s="58"/>
      <c r="AV11" s="57"/>
    </row>
    <row r="12" spans="4:64" ht="15" customHeight="1" x14ac:dyDescent="0.25">
      <c r="D12" s="58"/>
      <c r="AV12" s="57"/>
    </row>
    <row r="13" spans="4:64" ht="15" customHeight="1" x14ac:dyDescent="0.25">
      <c r="D13" s="58"/>
    </row>
    <row r="14" spans="4:64" ht="15" customHeight="1" x14ac:dyDescent="0.25"/>
    <row r="15" spans="4:64" ht="15" customHeight="1" x14ac:dyDescent="0.25"/>
    <row r="16" spans="4:64" ht="15" customHeight="1" x14ac:dyDescent="0.25"/>
    <row r="17" spans="4:15" ht="15" customHeight="1" x14ac:dyDescent="0.25"/>
    <row r="18" spans="4:15" ht="15" customHeight="1" x14ac:dyDescent="0.25">
      <c r="H18" s="88">
        <f>VL!Q28</f>
        <v>80</v>
      </c>
    </row>
    <row r="19" spans="4:15" ht="15" customHeight="1" x14ac:dyDescent="0.25">
      <c r="H19" s="88"/>
    </row>
    <row r="20" spans="4:15" ht="15" customHeight="1" x14ac:dyDescent="0.25">
      <c r="D20" s="58" t="str">
        <f>VL!M31</f>
        <v>H</v>
      </c>
    </row>
    <row r="21" spans="4:15" ht="15" customHeight="1" x14ac:dyDescent="0.25">
      <c r="D21" s="58"/>
    </row>
    <row r="22" spans="4:15" ht="15" customHeight="1" x14ac:dyDescent="0.25">
      <c r="D22" s="58"/>
    </row>
    <row r="23" spans="4:15" ht="15" customHeight="1" x14ac:dyDescent="0.25">
      <c r="D23" s="58"/>
      <c r="M23" t="s">
        <v>26</v>
      </c>
      <c r="O23" s="7" t="s">
        <v>26</v>
      </c>
    </row>
    <row r="24" spans="4:15" ht="15" customHeight="1" x14ac:dyDescent="0.25">
      <c r="D24" s="58"/>
    </row>
    <row r="25" spans="4:15" ht="15" customHeight="1" x14ac:dyDescent="0.25">
      <c r="D25" s="58"/>
    </row>
    <row r="26" spans="4:15" ht="15" customHeight="1" x14ac:dyDescent="0.25">
      <c r="D26" s="58"/>
    </row>
    <row r="27" spans="4:15" ht="15" customHeight="1" x14ac:dyDescent="0.25"/>
    <row r="28" spans="4:15" ht="15" customHeight="1" x14ac:dyDescent="0.25"/>
    <row r="29" spans="4:15" ht="15" customHeight="1" x14ac:dyDescent="0.25"/>
    <row r="30" spans="4:15" ht="15" customHeight="1" x14ac:dyDescent="0.25">
      <c r="I30" s="59" t="str">
        <f>VL!S41</f>
        <v>W</v>
      </c>
      <c r="J30" s="59"/>
      <c r="K30" s="59"/>
    </row>
    <row r="31" spans="4:15" ht="15" customHeight="1" x14ac:dyDescent="0.25">
      <c r="G31" s="2">
        <f>VL!Q40</f>
        <v>100</v>
      </c>
      <c r="M31" s="61">
        <f>VL!W40</f>
        <v>100</v>
      </c>
      <c r="N31" s="61"/>
    </row>
    <row r="32" spans="4:15" ht="15" customHeight="1" x14ac:dyDescent="0.25"/>
    <row r="33" spans="6:20" ht="15" customHeight="1" x14ac:dyDescent="0.25">
      <c r="I33" s="85" t="s">
        <v>27</v>
      </c>
      <c r="J33" s="85"/>
    </row>
    <row r="34" spans="6:20" ht="15" customHeight="1" x14ac:dyDescent="0.25">
      <c r="I34" s="85"/>
      <c r="J34" s="85"/>
    </row>
    <row r="35" spans="6:20" ht="15" customHeight="1" x14ac:dyDescent="0.25">
      <c r="F35" s="61" t="s">
        <v>28</v>
      </c>
      <c r="G35" s="61"/>
      <c r="H35" s="61"/>
    </row>
    <row r="36" spans="6:20" ht="15" customHeight="1" x14ac:dyDescent="0.25"/>
    <row r="37" spans="6:20" ht="15" customHeight="1" x14ac:dyDescent="0.25"/>
    <row r="38" spans="6:20" ht="15" customHeight="1" x14ac:dyDescent="0.25"/>
    <row r="39" spans="6:20" ht="15" customHeight="1" x14ac:dyDescent="0.25"/>
    <row r="40" spans="6:20" ht="15" customHeight="1" x14ac:dyDescent="0.25">
      <c r="G40" s="86" t="str">
        <f>Translation!C139</f>
        <v>Vertikaler Beschlag (VL)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6:20" ht="15" customHeight="1" x14ac:dyDescent="0.25"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6:20" ht="15" customHeight="1" x14ac:dyDescent="0.25"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6:20" ht="15" customHeight="1" x14ac:dyDescent="0.25">
      <c r="G43" s="77" t="str">
        <f>Translation!C115</f>
        <v>Antriebesposition</v>
      </c>
      <c r="H43" s="77"/>
      <c r="I43" s="77"/>
      <c r="J43" s="77"/>
      <c r="K43" s="77"/>
      <c r="L43" s="78" t="str">
        <f>Translation!C117</f>
        <v>Auf der rechten Seiten</v>
      </c>
      <c r="M43" s="79"/>
      <c r="N43" s="79"/>
      <c r="O43" s="79"/>
      <c r="P43" s="80"/>
      <c r="Q43" s="84"/>
      <c r="R43" s="84"/>
      <c r="S43" s="84"/>
      <c r="T43" s="84"/>
    </row>
    <row r="44" spans="6:20" ht="15" customHeight="1" x14ac:dyDescent="0.25">
      <c r="G44" s="77"/>
      <c r="H44" s="77"/>
      <c r="I44" s="77"/>
      <c r="J44" s="77"/>
      <c r="K44" s="77"/>
      <c r="L44" s="81"/>
      <c r="M44" s="82"/>
      <c r="N44" s="82"/>
      <c r="O44" s="82"/>
      <c r="P44" s="83"/>
      <c r="Q44" s="84"/>
      <c r="R44" s="84"/>
      <c r="S44" s="84"/>
      <c r="T44" s="84"/>
    </row>
    <row r="45" spans="6:20" ht="15" customHeight="1" x14ac:dyDescent="0.25">
      <c r="G45" s="77" t="str">
        <f>Translation!C89</f>
        <v>aufgestellt:</v>
      </c>
      <c r="H45" s="77"/>
      <c r="I45" s="77"/>
      <c r="J45" s="77"/>
      <c r="K45" s="77"/>
      <c r="L45" s="84"/>
      <c r="M45" s="84"/>
      <c r="N45" s="84"/>
      <c r="O45" s="84"/>
      <c r="P45" s="84"/>
      <c r="Q45" s="84"/>
      <c r="R45" s="84"/>
      <c r="S45" s="84"/>
      <c r="T45" s="84"/>
    </row>
    <row r="46" spans="6:20" ht="15" customHeight="1" x14ac:dyDescent="0.25">
      <c r="G46" s="77"/>
      <c r="H46" s="77"/>
      <c r="I46" s="77"/>
      <c r="J46" s="77"/>
      <c r="K46" s="77"/>
      <c r="L46" s="84"/>
      <c r="M46" s="84"/>
      <c r="N46" s="84"/>
      <c r="O46" s="84"/>
      <c r="P46" s="84"/>
      <c r="Q46" s="84"/>
      <c r="R46" s="84"/>
      <c r="S46" s="84"/>
      <c r="T46" s="84"/>
    </row>
    <row r="47" spans="6:20" ht="15" customHeight="1" x14ac:dyDescent="0.25">
      <c r="G47" s="77" t="str">
        <f>Translation!C91</f>
        <v>bereinigt:</v>
      </c>
      <c r="H47" s="77"/>
      <c r="I47" s="77"/>
      <c r="J47" s="77"/>
      <c r="K47" s="77"/>
      <c r="L47" s="84"/>
      <c r="M47" s="84"/>
      <c r="N47" s="84"/>
      <c r="O47" s="84"/>
      <c r="P47" s="84"/>
      <c r="Q47" s="84"/>
      <c r="R47" s="84"/>
      <c r="S47" s="84"/>
      <c r="T47" s="84"/>
    </row>
    <row r="48" spans="6:20" ht="15" customHeight="1" x14ac:dyDescent="0.25">
      <c r="G48" s="77"/>
      <c r="H48" s="77"/>
      <c r="I48" s="77"/>
      <c r="J48" s="77"/>
      <c r="K48" s="77"/>
      <c r="L48" s="84"/>
      <c r="M48" s="84"/>
      <c r="N48" s="84"/>
      <c r="O48" s="84"/>
      <c r="P48" s="84"/>
      <c r="Q48" s="84"/>
      <c r="R48" s="84"/>
      <c r="S48" s="84"/>
      <c r="T48" s="84"/>
    </row>
    <row r="49" spans="7:20" ht="15" customHeight="1" x14ac:dyDescent="0.25">
      <c r="G49" s="77" t="str">
        <f>Translation!C96</f>
        <v>Änderungsdatum</v>
      </c>
      <c r="H49" s="77"/>
      <c r="I49" s="77"/>
      <c r="J49" s="77"/>
      <c r="K49" s="77"/>
      <c r="L49" s="84"/>
      <c r="M49" s="84"/>
      <c r="N49" s="84"/>
      <c r="O49" s="84"/>
      <c r="P49" s="84"/>
      <c r="Q49" s="84"/>
      <c r="R49" s="84"/>
      <c r="S49" s="84"/>
      <c r="T49" s="84"/>
    </row>
    <row r="50" spans="7:20" ht="15" customHeight="1" x14ac:dyDescent="0.25">
      <c r="G50" s="77"/>
      <c r="H50" s="77"/>
      <c r="I50" s="77"/>
      <c r="J50" s="77"/>
      <c r="K50" s="77"/>
      <c r="L50" s="84"/>
      <c r="M50" s="84"/>
      <c r="N50" s="84"/>
      <c r="O50" s="84"/>
      <c r="P50" s="84"/>
      <c r="Q50" s="84"/>
      <c r="R50" s="84"/>
      <c r="S50" s="84"/>
      <c r="T50" s="84"/>
    </row>
    <row r="51" spans="7:20" ht="15" customHeight="1" x14ac:dyDescent="0.25"/>
    <row r="52" spans="7:20" ht="15" customHeight="1" x14ac:dyDescent="0.25"/>
    <row r="53" spans="7:20" ht="15" customHeight="1" x14ac:dyDescent="0.25"/>
    <row r="54" spans="7:20" ht="15" customHeight="1" x14ac:dyDescent="0.25"/>
    <row r="55" spans="7:20" ht="15" customHeight="1" x14ac:dyDescent="0.25"/>
    <row r="56" spans="7:20" ht="15" customHeight="1" x14ac:dyDescent="0.25"/>
    <row r="57" spans="7:20" ht="15" customHeight="1" x14ac:dyDescent="0.25"/>
    <row r="58" spans="7:20" ht="15" customHeight="1" x14ac:dyDescent="0.25"/>
    <row r="59" spans="7:20" ht="15" customHeight="1" x14ac:dyDescent="0.25"/>
    <row r="60" spans="7:20" ht="15" customHeight="1" x14ac:dyDescent="0.25"/>
    <row r="61" spans="7:20" ht="15" customHeight="1" x14ac:dyDescent="0.25"/>
    <row r="62" spans="7:20" ht="15" customHeight="1" x14ac:dyDescent="0.25"/>
    <row r="63" spans="7:20" ht="15" customHeight="1" x14ac:dyDescent="0.25"/>
    <row r="64" spans="7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</sheetData>
  <sheetProtection selectLockedCells="1"/>
  <mergeCells count="21">
    <mergeCell ref="AV10:AV12"/>
    <mergeCell ref="H18:H19"/>
    <mergeCell ref="G40:T42"/>
    <mergeCell ref="F1:G2"/>
    <mergeCell ref="N1:O2"/>
    <mergeCell ref="P5:P6"/>
    <mergeCell ref="D7:D13"/>
    <mergeCell ref="D20:D26"/>
    <mergeCell ref="I30:K30"/>
    <mergeCell ref="M31:N31"/>
    <mergeCell ref="I33:J34"/>
    <mergeCell ref="F35:H35"/>
    <mergeCell ref="G43:K44"/>
    <mergeCell ref="L43:P44"/>
    <mergeCell ref="Q43:T50"/>
    <mergeCell ref="G45:K46"/>
    <mergeCell ref="L45:P46"/>
    <mergeCell ref="G47:K48"/>
    <mergeCell ref="L47:P48"/>
    <mergeCell ref="G49:K50"/>
    <mergeCell ref="L49:P50"/>
  </mergeCells>
  <pageMargins left="0.25" right="0.25" top="0.75" bottom="0.75" header="0.3" footer="0.3"/>
  <pageSetup paperSize="9" scale="97" orientation="portrait" horizontalDpi="1200" verticalDpi="1200" r:id="rId1"/>
  <colBreaks count="1" manualBreakCount="1">
    <brk id="20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D0BD-2654-4B85-BFED-0203D809AE55}">
  <sheetPr codeName="List9">
    <tabColor rgb="FFFFFF00"/>
  </sheetPr>
  <dimension ref="D1:AY243"/>
  <sheetViews>
    <sheetView showGridLines="0" view="pageBreakPreview" zoomScaleNormal="70" zoomScaleSheetLayoutView="100" workbookViewId="0">
      <selection activeCell="D7" sqref="D7"/>
    </sheetView>
  </sheetViews>
  <sheetFormatPr baseColWidth="10" defaultColWidth="9.140625" defaultRowHeight="15" x14ac:dyDescent="0.25"/>
  <cols>
    <col min="1" max="73" width="4.7109375" customWidth="1"/>
  </cols>
  <sheetData>
    <row r="1" spans="4:51" x14ac:dyDescent="0.25">
      <c r="E1" s="53">
        <f>VL!X11</f>
        <v>450</v>
      </c>
      <c r="F1" s="53"/>
      <c r="G1" s="53"/>
      <c r="M1" s="90">
        <f>VL!Q11</f>
        <v>120</v>
      </c>
      <c r="N1" s="90"/>
    </row>
    <row r="2" spans="4:51" ht="15" customHeight="1" x14ac:dyDescent="0.25">
      <c r="E2" s="53"/>
      <c r="F2" s="53"/>
      <c r="G2" s="53"/>
      <c r="M2" s="90"/>
      <c r="N2" s="90"/>
    </row>
    <row r="3" spans="4:51" ht="15" customHeight="1" x14ac:dyDescent="0.25"/>
    <row r="4" spans="4:51" ht="15" customHeight="1" x14ac:dyDescent="0.25"/>
    <row r="5" spans="4:51" ht="15" customHeight="1" x14ac:dyDescent="0.25">
      <c r="D5" s="87">
        <f>VL!Z15</f>
        <v>160</v>
      </c>
      <c r="AL5" s="4"/>
      <c r="AV5" s="4"/>
      <c r="AW5" s="4"/>
    </row>
    <row r="6" spans="4:51" ht="15" customHeight="1" x14ac:dyDescent="0.25">
      <c r="D6" s="87"/>
      <c r="AL6" s="4"/>
      <c r="AV6" s="4"/>
      <c r="AW6" s="4"/>
    </row>
    <row r="7" spans="4:51" ht="15" customHeight="1" x14ac:dyDescent="0.25"/>
    <row r="8" spans="4:51" ht="15" customHeight="1" x14ac:dyDescent="0.25">
      <c r="O8" s="58" t="str">
        <f>VL!H19</f>
        <v>A</v>
      </c>
      <c r="P8" s="58"/>
      <c r="AY8" s="9"/>
    </row>
    <row r="9" spans="4:51" ht="15" customHeight="1" x14ac:dyDescent="0.25">
      <c r="O9" s="58"/>
      <c r="P9" s="58"/>
      <c r="AY9" s="9"/>
    </row>
    <row r="10" spans="4:51" ht="15" customHeight="1" x14ac:dyDescent="0.25">
      <c r="O10" s="58"/>
      <c r="P10" s="58"/>
      <c r="AY10" s="9"/>
    </row>
    <row r="11" spans="4:51" ht="15" customHeight="1" x14ac:dyDescent="0.25">
      <c r="O11" s="58"/>
      <c r="P11" s="58"/>
      <c r="AR11" s="9"/>
    </row>
    <row r="12" spans="4:51" ht="15" customHeight="1" x14ac:dyDescent="0.25">
      <c r="O12" s="58"/>
      <c r="P12" s="58"/>
      <c r="AR12" s="9"/>
    </row>
    <row r="13" spans="4:51" ht="15" customHeight="1" x14ac:dyDescent="0.25">
      <c r="O13" s="58"/>
      <c r="P13" s="58"/>
    </row>
    <row r="14" spans="4:51" ht="15" customHeight="1" x14ac:dyDescent="0.25">
      <c r="O14" s="58"/>
      <c r="P14" s="58"/>
    </row>
    <row r="15" spans="4:51" ht="15" customHeight="1" x14ac:dyDescent="0.25">
      <c r="AY15" s="15"/>
    </row>
    <row r="16" spans="4:51" ht="15" customHeight="1" x14ac:dyDescent="0.25">
      <c r="AY16" s="15"/>
    </row>
    <row r="17" spans="5:51" ht="15" customHeight="1" x14ac:dyDescent="0.25">
      <c r="AY17" s="15"/>
    </row>
    <row r="18" spans="5:51" ht="15" customHeight="1" x14ac:dyDescent="0.25">
      <c r="L18" s="88">
        <f>VL!Q28</f>
        <v>80</v>
      </c>
      <c r="AY18" s="15"/>
    </row>
    <row r="19" spans="5:51" ht="15" customHeight="1" x14ac:dyDescent="0.25">
      <c r="L19" s="88"/>
      <c r="AY19" s="15"/>
    </row>
    <row r="20" spans="5:51" ht="15" customHeight="1" x14ac:dyDescent="0.25">
      <c r="AY20" s="15"/>
    </row>
    <row r="21" spans="5:51" ht="15" customHeight="1" x14ac:dyDescent="0.25">
      <c r="O21" s="58" t="str">
        <f>VL!M31</f>
        <v>H</v>
      </c>
      <c r="P21" s="58"/>
      <c r="AY21" s="15"/>
    </row>
    <row r="22" spans="5:51" ht="15" customHeight="1" x14ac:dyDescent="0.25">
      <c r="O22" s="58"/>
      <c r="P22" s="58"/>
      <c r="AU22" s="7"/>
      <c r="AX22" s="2"/>
    </row>
    <row r="23" spans="5:51" ht="15" customHeight="1" x14ac:dyDescent="0.25">
      <c r="E23" s="7" t="s">
        <v>26</v>
      </c>
      <c r="H23" s="2" t="s">
        <v>26</v>
      </c>
      <c r="O23" s="58"/>
      <c r="P23" s="58"/>
    </row>
    <row r="24" spans="5:51" ht="15" customHeight="1" x14ac:dyDescent="0.25">
      <c r="O24" s="58"/>
      <c r="P24" s="58"/>
    </row>
    <row r="25" spans="5:51" ht="15" customHeight="1" x14ac:dyDescent="0.25">
      <c r="O25" s="58"/>
      <c r="P25" s="58"/>
    </row>
    <row r="26" spans="5:51" ht="15" customHeight="1" x14ac:dyDescent="0.25">
      <c r="O26" s="58"/>
      <c r="P26" s="58"/>
    </row>
    <row r="27" spans="5:51" ht="15" customHeight="1" x14ac:dyDescent="0.25">
      <c r="O27" s="58"/>
      <c r="P27" s="58"/>
    </row>
    <row r="28" spans="5:51" ht="15" customHeight="1" x14ac:dyDescent="0.25"/>
    <row r="29" spans="5:51" ht="15" customHeight="1" x14ac:dyDescent="0.25"/>
    <row r="30" spans="5:51" ht="15" customHeight="1" x14ac:dyDescent="0.25">
      <c r="J30" s="89" t="str">
        <f xml:space="preserve"> VL!S41</f>
        <v>W</v>
      </c>
      <c r="K30" s="89"/>
      <c r="L30" s="89"/>
    </row>
    <row r="31" spans="5:51" ht="15" customHeight="1" x14ac:dyDescent="0.25">
      <c r="G31" s="59">
        <f>VL!Q40</f>
        <v>100</v>
      </c>
      <c r="H31" s="59"/>
      <c r="N31" s="61">
        <f>VL!W40</f>
        <v>100</v>
      </c>
      <c r="O31" s="61"/>
    </row>
    <row r="32" spans="5:51" ht="15" customHeight="1" x14ac:dyDescent="0.25"/>
    <row r="33" spans="6:20" ht="15" customHeight="1" x14ac:dyDescent="0.25">
      <c r="I33" s="85" t="s">
        <v>27</v>
      </c>
      <c r="J33" s="85"/>
    </row>
    <row r="34" spans="6:20" ht="15" customHeight="1" x14ac:dyDescent="0.25">
      <c r="I34" s="85"/>
      <c r="J34" s="85"/>
    </row>
    <row r="35" spans="6:20" ht="15" customHeight="1" x14ac:dyDescent="0.25">
      <c r="F35" s="61" t="s">
        <v>28</v>
      </c>
      <c r="G35" s="61"/>
      <c r="H35" s="61"/>
    </row>
    <row r="36" spans="6:20" ht="15" customHeight="1" x14ac:dyDescent="0.25"/>
    <row r="37" spans="6:20" ht="15" customHeight="1" x14ac:dyDescent="0.25"/>
    <row r="38" spans="6:20" ht="15" customHeight="1" x14ac:dyDescent="0.25"/>
    <row r="39" spans="6:20" ht="15" customHeight="1" x14ac:dyDescent="0.25"/>
    <row r="40" spans="6:20" ht="15" customHeight="1" x14ac:dyDescent="0.25">
      <c r="G40" s="86" t="str">
        <f>Translation!C139</f>
        <v>Vertikaler Beschlag (VL)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6:20" ht="15" customHeight="1" x14ac:dyDescent="0.25"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6:20" ht="15" customHeight="1" x14ac:dyDescent="0.25"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6:20" ht="15" customHeight="1" x14ac:dyDescent="0.25">
      <c r="G43" s="77" t="str">
        <f>Translation!C115</f>
        <v>Antriebesposition</v>
      </c>
      <c r="H43" s="77"/>
      <c r="I43" s="77"/>
      <c r="J43" s="77"/>
      <c r="K43" s="77"/>
      <c r="L43" s="78" t="str">
        <f>Translation!C116</f>
        <v>Auf der linken Seiten</v>
      </c>
      <c r="M43" s="79"/>
      <c r="N43" s="79"/>
      <c r="O43" s="79"/>
      <c r="P43" s="80"/>
      <c r="Q43" s="84"/>
      <c r="R43" s="84"/>
      <c r="S43" s="84"/>
      <c r="T43" s="84"/>
    </row>
    <row r="44" spans="6:20" ht="15" customHeight="1" x14ac:dyDescent="0.25">
      <c r="G44" s="77"/>
      <c r="H44" s="77"/>
      <c r="I44" s="77"/>
      <c r="J44" s="77"/>
      <c r="K44" s="77"/>
      <c r="L44" s="81"/>
      <c r="M44" s="82"/>
      <c r="N44" s="82"/>
      <c r="O44" s="82"/>
      <c r="P44" s="83"/>
      <c r="Q44" s="84"/>
      <c r="R44" s="84"/>
      <c r="S44" s="84"/>
      <c r="T44" s="84"/>
    </row>
    <row r="45" spans="6:20" ht="15" customHeight="1" x14ac:dyDescent="0.25">
      <c r="G45" s="77" t="str">
        <f>Translation!C89</f>
        <v>aufgestellt:</v>
      </c>
      <c r="H45" s="77"/>
      <c r="I45" s="77"/>
      <c r="J45" s="77"/>
      <c r="K45" s="77"/>
      <c r="L45" s="84"/>
      <c r="M45" s="84"/>
      <c r="N45" s="84"/>
      <c r="O45" s="84"/>
      <c r="P45" s="84"/>
      <c r="Q45" s="84"/>
      <c r="R45" s="84"/>
      <c r="S45" s="84"/>
      <c r="T45" s="84"/>
    </row>
    <row r="46" spans="6:20" ht="15" customHeight="1" x14ac:dyDescent="0.25">
      <c r="G46" s="77"/>
      <c r="H46" s="77"/>
      <c r="I46" s="77"/>
      <c r="J46" s="77"/>
      <c r="K46" s="77"/>
      <c r="L46" s="84"/>
      <c r="M46" s="84"/>
      <c r="N46" s="84"/>
      <c r="O46" s="84"/>
      <c r="P46" s="84"/>
      <c r="Q46" s="84"/>
      <c r="R46" s="84"/>
      <c r="S46" s="84"/>
      <c r="T46" s="84"/>
    </row>
    <row r="47" spans="6:20" ht="15" customHeight="1" x14ac:dyDescent="0.25">
      <c r="G47" s="77" t="str">
        <f>Translation!C91</f>
        <v>bereinigt:</v>
      </c>
      <c r="H47" s="77"/>
      <c r="I47" s="77"/>
      <c r="J47" s="77"/>
      <c r="K47" s="77"/>
      <c r="L47" s="84"/>
      <c r="M47" s="84"/>
      <c r="N47" s="84"/>
      <c r="O47" s="84"/>
      <c r="P47" s="84"/>
      <c r="Q47" s="84"/>
      <c r="R47" s="84"/>
      <c r="S47" s="84"/>
      <c r="T47" s="84"/>
    </row>
    <row r="48" spans="6:20" ht="15" customHeight="1" x14ac:dyDescent="0.25">
      <c r="G48" s="77"/>
      <c r="H48" s="77"/>
      <c r="I48" s="77"/>
      <c r="J48" s="77"/>
      <c r="K48" s="77"/>
      <c r="L48" s="84"/>
      <c r="M48" s="84"/>
      <c r="N48" s="84"/>
      <c r="O48" s="84"/>
      <c r="P48" s="84"/>
      <c r="Q48" s="84"/>
      <c r="R48" s="84"/>
      <c r="S48" s="84"/>
      <c r="T48" s="84"/>
    </row>
    <row r="49" spans="7:20" ht="15" customHeight="1" x14ac:dyDescent="0.25">
      <c r="G49" s="77" t="str">
        <f>Translation!C96</f>
        <v>Änderungsdatum</v>
      </c>
      <c r="H49" s="77"/>
      <c r="I49" s="77"/>
      <c r="J49" s="77"/>
      <c r="K49" s="77"/>
      <c r="L49" s="84"/>
      <c r="M49" s="84"/>
      <c r="N49" s="84"/>
      <c r="O49" s="84"/>
      <c r="P49" s="84"/>
      <c r="Q49" s="84"/>
      <c r="R49" s="84"/>
      <c r="S49" s="84"/>
      <c r="T49" s="84"/>
    </row>
    <row r="50" spans="7:20" ht="15" customHeight="1" x14ac:dyDescent="0.25">
      <c r="G50" s="77"/>
      <c r="H50" s="77"/>
      <c r="I50" s="77"/>
      <c r="J50" s="77"/>
      <c r="K50" s="77"/>
      <c r="L50" s="84"/>
      <c r="M50" s="84"/>
      <c r="N50" s="84"/>
      <c r="O50" s="84"/>
      <c r="P50" s="84"/>
      <c r="Q50" s="84"/>
      <c r="R50" s="84"/>
      <c r="S50" s="84"/>
      <c r="T50" s="84"/>
    </row>
    <row r="51" spans="7:20" ht="15" customHeight="1" x14ac:dyDescent="0.25"/>
    <row r="52" spans="7:20" ht="15" customHeight="1" x14ac:dyDescent="0.25"/>
    <row r="53" spans="7:20" ht="15" customHeight="1" x14ac:dyDescent="0.25"/>
    <row r="54" spans="7:20" ht="15" customHeight="1" x14ac:dyDescent="0.25"/>
    <row r="55" spans="7:20" ht="15" customHeight="1" x14ac:dyDescent="0.25"/>
    <row r="56" spans="7:20" ht="15" customHeight="1" x14ac:dyDescent="0.25"/>
    <row r="57" spans="7:20" ht="15" customHeight="1" x14ac:dyDescent="0.25"/>
    <row r="58" spans="7:20" ht="15" customHeight="1" x14ac:dyDescent="0.25"/>
    <row r="59" spans="7:20" ht="15" customHeight="1" x14ac:dyDescent="0.25"/>
    <row r="60" spans="7:20" ht="15" customHeight="1" x14ac:dyDescent="0.25"/>
    <row r="61" spans="7:20" ht="15" customHeight="1" x14ac:dyDescent="0.25"/>
    <row r="62" spans="7:20" ht="15" customHeight="1" x14ac:dyDescent="0.25"/>
    <row r="63" spans="7:20" ht="15" customHeight="1" x14ac:dyDescent="0.25"/>
    <row r="64" spans="7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</sheetData>
  <sheetProtection selectLockedCells="1"/>
  <mergeCells count="21">
    <mergeCell ref="G40:T42"/>
    <mergeCell ref="E1:G2"/>
    <mergeCell ref="M1:N2"/>
    <mergeCell ref="D5:D6"/>
    <mergeCell ref="O8:P14"/>
    <mergeCell ref="L18:L19"/>
    <mergeCell ref="O21:P27"/>
    <mergeCell ref="J30:L30"/>
    <mergeCell ref="G31:H31"/>
    <mergeCell ref="N31:O31"/>
    <mergeCell ref="I33:J34"/>
    <mergeCell ref="F35:H35"/>
    <mergeCell ref="G43:K44"/>
    <mergeCell ref="L43:P44"/>
    <mergeCell ref="Q43:T50"/>
    <mergeCell ref="G45:K46"/>
    <mergeCell ref="L45:P46"/>
    <mergeCell ref="G47:K48"/>
    <mergeCell ref="L47:P48"/>
    <mergeCell ref="G49:K50"/>
    <mergeCell ref="L49:P50"/>
  </mergeCells>
  <pageMargins left="0.25" right="0.25" top="0.75" bottom="0.75" header="0.3" footer="0.3"/>
  <pageSetup paperSize="9" scale="97" orientation="portrait" horizontalDpi="1200" verticalDpi="1200" r:id="rId1"/>
  <colBreaks count="1" manualBreakCount="1">
    <brk id="20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BE5E-3022-49C8-86F1-F82BF073F56B}">
  <sheetPr codeName="List10">
    <tabColor rgb="FFC00000"/>
  </sheetPr>
  <dimension ref="B2:C13"/>
  <sheetViews>
    <sheetView workbookViewId="0">
      <selection activeCell="M18" sqref="M18"/>
    </sheetView>
  </sheetViews>
  <sheetFormatPr baseColWidth="10" defaultColWidth="9.140625" defaultRowHeight="15" x14ac:dyDescent="0.25"/>
  <sheetData>
    <row r="2" spans="2:3" x14ac:dyDescent="0.25">
      <c r="B2" t="s">
        <v>29</v>
      </c>
      <c r="C2">
        <v>9</v>
      </c>
    </row>
    <row r="3" spans="2:3" x14ac:dyDescent="0.25">
      <c r="B3" t="s">
        <v>30</v>
      </c>
      <c r="C3" t="s">
        <v>31</v>
      </c>
    </row>
    <row r="4" spans="2:3" x14ac:dyDescent="0.25">
      <c r="B4" t="s">
        <v>1</v>
      </c>
      <c r="C4">
        <v>1</v>
      </c>
    </row>
    <row r="5" spans="2:3" x14ac:dyDescent="0.25">
      <c r="B5" t="s">
        <v>32</v>
      </c>
      <c r="C5">
        <v>2</v>
      </c>
    </row>
    <row r="6" spans="2:3" x14ac:dyDescent="0.25">
      <c r="B6" t="s">
        <v>33</v>
      </c>
      <c r="C6">
        <v>3</v>
      </c>
    </row>
    <row r="7" spans="2:3" x14ac:dyDescent="0.25">
      <c r="B7" t="s">
        <v>34</v>
      </c>
      <c r="C7">
        <v>4</v>
      </c>
    </row>
    <row r="8" spans="2:3" x14ac:dyDescent="0.25">
      <c r="B8" t="s">
        <v>35</v>
      </c>
      <c r="C8">
        <v>5</v>
      </c>
    </row>
    <row r="9" spans="2:3" x14ac:dyDescent="0.25">
      <c r="B9" t="s">
        <v>36</v>
      </c>
      <c r="C9">
        <v>6</v>
      </c>
    </row>
    <row r="10" spans="2:3" x14ac:dyDescent="0.25">
      <c r="B10" t="s">
        <v>37</v>
      </c>
      <c r="C10">
        <v>7</v>
      </c>
    </row>
    <row r="11" spans="2:3" x14ac:dyDescent="0.25">
      <c r="B11" t="s">
        <v>38</v>
      </c>
      <c r="C11">
        <v>8</v>
      </c>
    </row>
    <row r="12" spans="2:3" x14ac:dyDescent="0.25">
      <c r="B12" t="s">
        <v>39</v>
      </c>
      <c r="C12">
        <v>9</v>
      </c>
    </row>
    <row r="13" spans="2:3" x14ac:dyDescent="0.25">
      <c r="B13" t="s">
        <v>40</v>
      </c>
      <c r="C13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0172-B0EB-4F04-A6DA-59AC06B38EC4}">
  <sheetPr codeName="List111">
    <tabColor rgb="FFC00000"/>
  </sheetPr>
  <dimension ref="C1:U1065"/>
  <sheetViews>
    <sheetView workbookViewId="0">
      <pane ySplit="1" topLeftCell="A2" activePane="bottomLeft" state="frozen"/>
      <selection activeCell="AP50" sqref="AP50:AR50"/>
      <selection pane="bottomLeft" activeCell="A116" sqref="A116"/>
    </sheetView>
  </sheetViews>
  <sheetFormatPr baseColWidth="10" defaultColWidth="9.140625" defaultRowHeight="15" x14ac:dyDescent="0.25"/>
  <sheetData>
    <row r="1" spans="3:21" x14ac:dyDescent="0.25">
      <c r="C1" t="s">
        <v>41</v>
      </c>
      <c r="D1" t="s">
        <v>42</v>
      </c>
      <c r="E1" s="21" t="s">
        <v>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  <c r="L1" s="21" t="s">
        <v>38</v>
      </c>
      <c r="M1" s="21" t="s">
        <v>39</v>
      </c>
      <c r="N1" s="21" t="s">
        <v>40</v>
      </c>
      <c r="O1" s="22"/>
      <c r="P1" s="22"/>
      <c r="Q1" s="22"/>
      <c r="R1" s="22"/>
      <c r="S1" s="22"/>
      <c r="T1" s="22"/>
      <c r="U1" s="22"/>
    </row>
    <row r="2" spans="3:21" x14ac:dyDescent="0.25">
      <c r="C2">
        <f>HLOOKUP(VL!AU2,Translation!$E$1:$U$2,2,FALSE)</f>
        <v>3</v>
      </c>
      <c r="D2" t="s">
        <v>42</v>
      </c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2">
        <v>10</v>
      </c>
      <c r="O2" s="22"/>
      <c r="P2" s="22"/>
      <c r="Q2" s="22"/>
      <c r="R2" s="22"/>
      <c r="S2" s="22"/>
      <c r="T2" s="22"/>
      <c r="U2" s="22"/>
    </row>
    <row r="3" spans="3:21" x14ac:dyDescent="0.25">
      <c r="D3" t="s">
        <v>42</v>
      </c>
    </row>
    <row r="4" spans="3:21" x14ac:dyDescent="0.25">
      <c r="C4" t="str">
        <f>IF(E4="","",VLOOKUP(E4,E4:U4,$C$2,FALSE))</f>
        <v>lichte Breite</v>
      </c>
      <c r="D4" t="s">
        <v>42</v>
      </c>
      <c r="E4" s="23" t="s">
        <v>43</v>
      </c>
      <c r="F4" s="23" t="s">
        <v>44</v>
      </c>
      <c r="G4" s="23" t="s">
        <v>45</v>
      </c>
      <c r="H4" s="23" t="s">
        <v>46</v>
      </c>
      <c r="I4" s="23" t="s">
        <v>47</v>
      </c>
      <c r="J4" s="4" t="s">
        <v>48</v>
      </c>
      <c r="K4" s="23" t="s">
        <v>49</v>
      </c>
      <c r="L4" s="23" t="s">
        <v>50</v>
      </c>
      <c r="M4" s="23" t="s">
        <v>51</v>
      </c>
    </row>
    <row r="5" spans="3:21" x14ac:dyDescent="0.25">
      <c r="C5" t="str">
        <f t="shared" ref="C5:C68" si="0">IF(E5="","",VLOOKUP(E5,E5:U5,$C$2,FALSE))</f>
        <v>lichte Höhe</v>
      </c>
      <c r="D5" t="s">
        <v>42</v>
      </c>
      <c r="E5" s="23" t="s">
        <v>52</v>
      </c>
      <c r="F5" s="23" t="s">
        <v>53</v>
      </c>
      <c r="G5" s="23" t="s">
        <v>54</v>
      </c>
      <c r="H5" s="23" t="s">
        <v>55</v>
      </c>
      <c r="I5" s="23" t="s">
        <v>56</v>
      </c>
      <c r="J5" s="4" t="s">
        <v>57</v>
      </c>
      <c r="K5" s="23" t="s">
        <v>58</v>
      </c>
      <c r="L5" s="23" t="s">
        <v>59</v>
      </c>
      <c r="M5" s="23" t="s">
        <v>60</v>
      </c>
    </row>
    <row r="6" spans="3:21" x14ac:dyDescent="0.25">
      <c r="C6" t="str">
        <f t="shared" si="0"/>
        <v>Innenansicht</v>
      </c>
      <c r="D6" t="s">
        <v>42</v>
      </c>
      <c r="E6" s="23" t="s">
        <v>61</v>
      </c>
      <c r="F6" s="23" t="s">
        <v>62</v>
      </c>
      <c r="G6" s="23" t="s">
        <v>63</v>
      </c>
      <c r="H6" s="23" t="s">
        <v>64</v>
      </c>
      <c r="I6" s="23" t="s">
        <v>65</v>
      </c>
      <c r="J6" s="4" t="s">
        <v>66</v>
      </c>
      <c r="K6" s="23" t="s">
        <v>67</v>
      </c>
      <c r="L6" s="23" t="s">
        <v>68</v>
      </c>
      <c r="M6" s="23" t="s">
        <v>69</v>
      </c>
    </row>
    <row r="7" spans="3:21" x14ac:dyDescent="0.25">
      <c r="C7" t="str">
        <f t="shared" si="0"/>
        <v>Durchschnitt a-a</v>
      </c>
      <c r="D7" t="s">
        <v>42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4" t="s">
        <v>75</v>
      </c>
      <c r="K7" s="23" t="s">
        <v>76</v>
      </c>
      <c r="L7" s="23" t="s">
        <v>77</v>
      </c>
      <c r="M7" s="23" t="s">
        <v>78</v>
      </c>
    </row>
    <row r="8" spans="3:21" x14ac:dyDescent="0.25">
      <c r="C8" t="str">
        <f t="shared" si="0"/>
        <v>Durchschnitt b-b</v>
      </c>
      <c r="D8" t="s">
        <v>42</v>
      </c>
      <c r="E8" s="23" t="s">
        <v>79</v>
      </c>
      <c r="F8" s="23" t="s">
        <v>80</v>
      </c>
      <c r="G8" s="23" t="s">
        <v>81</v>
      </c>
      <c r="H8" s="23" t="s">
        <v>82</v>
      </c>
      <c r="I8" s="23" t="s">
        <v>83</v>
      </c>
      <c r="J8" s="4" t="s">
        <v>84</v>
      </c>
      <c r="K8" s="23" t="s">
        <v>85</v>
      </c>
      <c r="L8" s="23" t="s">
        <v>86</v>
      </c>
      <c r="M8" s="23" t="s">
        <v>87</v>
      </c>
    </row>
    <row r="9" spans="3:21" x14ac:dyDescent="0.25">
      <c r="C9" t="str">
        <f t="shared" si="0"/>
        <v>Achtung:</v>
      </c>
      <c r="D9" t="s">
        <v>42</v>
      </c>
      <c r="E9" s="23" t="s">
        <v>88</v>
      </c>
      <c r="F9" s="23" t="s">
        <v>89</v>
      </c>
      <c r="G9" s="23" t="s">
        <v>90</v>
      </c>
      <c r="H9" s="23" t="s">
        <v>91</v>
      </c>
      <c r="I9" s="23" t="s">
        <v>92</v>
      </c>
      <c r="J9" s="4" t="s">
        <v>93</v>
      </c>
      <c r="K9" s="23" t="s">
        <v>94</v>
      </c>
      <c r="L9" s="23" t="s">
        <v>95</v>
      </c>
      <c r="M9" s="23" t="s">
        <v>96</v>
      </c>
    </row>
    <row r="10" spans="3:21" x14ac:dyDescent="0.25">
      <c r="C10" t="str">
        <f t="shared" si="0"/>
        <v/>
      </c>
      <c r="D10" t="s">
        <v>42</v>
      </c>
    </row>
    <row r="11" spans="3:21" x14ac:dyDescent="0.25">
      <c r="C11" t="str">
        <f t="shared" si="0"/>
        <v/>
      </c>
      <c r="D11" t="s">
        <v>42</v>
      </c>
    </row>
    <row r="12" spans="3:21" x14ac:dyDescent="0.25">
      <c r="C12" t="str">
        <f t="shared" si="0"/>
        <v/>
      </c>
      <c r="D12" t="s">
        <v>42</v>
      </c>
    </row>
    <row r="13" spans="3:21" x14ac:dyDescent="0.25">
      <c r="C13" t="str">
        <f t="shared" si="0"/>
        <v>Standardbeschlag (SL)</v>
      </c>
      <c r="D13" t="s">
        <v>42</v>
      </c>
      <c r="E13" s="23" t="s">
        <v>97</v>
      </c>
      <c r="F13" s="23" t="s">
        <v>98</v>
      </c>
      <c r="G13" s="23" t="s">
        <v>99</v>
      </c>
      <c r="H13" s="23" t="s">
        <v>100</v>
      </c>
      <c r="I13" s="23" t="s">
        <v>101</v>
      </c>
      <c r="J13" s="4" t="s">
        <v>102</v>
      </c>
      <c r="K13" s="23" t="s">
        <v>103</v>
      </c>
      <c r="L13" s="23" t="s">
        <v>104</v>
      </c>
      <c r="M13" s="23" t="s">
        <v>105</v>
      </c>
    </row>
    <row r="14" spans="3:21" x14ac:dyDescent="0.25">
      <c r="C14" t="str">
        <f t="shared" si="0"/>
        <v>Federn oberhalb des sturzes</v>
      </c>
      <c r="D14" t="s">
        <v>42</v>
      </c>
      <c r="E14" s="23" t="s">
        <v>106</v>
      </c>
      <c r="F14" s="23" t="s">
        <v>107</v>
      </c>
      <c r="G14" s="23" t="s">
        <v>108</v>
      </c>
      <c r="H14" s="23" t="s">
        <v>109</v>
      </c>
      <c r="I14" s="23" t="s">
        <v>110</v>
      </c>
      <c r="J14" s="4" t="s">
        <v>111</v>
      </c>
      <c r="K14" s="23" t="s">
        <v>112</v>
      </c>
      <c r="L14" s="23" t="s">
        <v>113</v>
      </c>
      <c r="M14" s="23" t="s">
        <v>114</v>
      </c>
    </row>
    <row r="15" spans="3:21" x14ac:dyDescent="0.25">
      <c r="C15" t="str">
        <f t="shared" si="0"/>
        <v>Pro hl&gt;600 und hl&lt;=1200</v>
      </c>
      <c r="D15" t="s">
        <v>42</v>
      </c>
      <c r="E15" s="23" t="s">
        <v>115</v>
      </c>
      <c r="F15" s="23" t="s">
        <v>116</v>
      </c>
      <c r="G15" s="23" t="s">
        <v>117</v>
      </c>
      <c r="H15" s="23" t="s">
        <v>118</v>
      </c>
      <c r="I15" s="23" t="s">
        <v>119</v>
      </c>
      <c r="J15" t="s">
        <v>120</v>
      </c>
      <c r="K15" s="23" t="s">
        <v>121</v>
      </c>
      <c r="L15" s="23" t="s">
        <v>122</v>
      </c>
      <c r="M15" s="23" t="s">
        <v>123</v>
      </c>
    </row>
    <row r="16" spans="3:21" x14ac:dyDescent="0.25">
      <c r="C16" t="str">
        <f t="shared" si="0"/>
        <v>Paneel 40 mm</v>
      </c>
      <c r="D16" t="s">
        <v>42</v>
      </c>
      <c r="E16" s="23" t="s">
        <v>124</v>
      </c>
      <c r="F16" s="23" t="s">
        <v>125</v>
      </c>
      <c r="G16" s="23" t="s">
        <v>126</v>
      </c>
      <c r="H16" s="23" t="s">
        <v>127</v>
      </c>
      <c r="I16" s="23" t="s">
        <v>128</v>
      </c>
      <c r="J16" s="4" t="s">
        <v>126</v>
      </c>
      <c r="K16" s="23" t="s">
        <v>126</v>
      </c>
      <c r="L16" s="23" t="s">
        <v>129</v>
      </c>
      <c r="M16" s="23" t="s">
        <v>130</v>
      </c>
    </row>
    <row r="17" spans="3:13" x14ac:dyDescent="0.25">
      <c r="C17" t="str">
        <f t="shared" si="0"/>
        <v>max. W x H 5000x5000</v>
      </c>
      <c r="D17" t="s">
        <v>42</v>
      </c>
      <c r="E17" s="23" t="s">
        <v>131</v>
      </c>
      <c r="F17" s="23" t="s">
        <v>131</v>
      </c>
      <c r="G17" s="23" t="s">
        <v>132</v>
      </c>
      <c r="H17" s="23" t="s">
        <v>131</v>
      </c>
      <c r="I17" s="23" t="s">
        <v>131</v>
      </c>
      <c r="J17" s="4" t="s">
        <v>131</v>
      </c>
      <c r="K17" s="23" t="s">
        <v>131</v>
      </c>
      <c r="L17" s="23" t="s">
        <v>131</v>
      </c>
      <c r="M17" s="23" t="s">
        <v>133</v>
      </c>
    </row>
    <row r="18" spans="3:13" x14ac:dyDescent="0.25">
      <c r="C18" t="str">
        <f t="shared" si="0"/>
        <v/>
      </c>
      <c r="D18" t="s">
        <v>42</v>
      </c>
    </row>
    <row r="19" spans="3:13" x14ac:dyDescent="0.25">
      <c r="C19" t="str">
        <f t="shared" si="0"/>
        <v/>
      </c>
      <c r="D19" t="s">
        <v>42</v>
      </c>
    </row>
    <row r="20" spans="3:13" x14ac:dyDescent="0.25">
      <c r="C20" t="str">
        <f t="shared" si="0"/>
        <v/>
      </c>
      <c r="D20" t="s">
        <v>42</v>
      </c>
    </row>
    <row r="21" spans="3:13" x14ac:dyDescent="0.25">
      <c r="C21" t="str">
        <f t="shared" si="0"/>
        <v>Montage auf Mauerwerk und Ziegel</v>
      </c>
      <c r="D21" t="s">
        <v>42</v>
      </c>
      <c r="E21" s="23" t="s">
        <v>134</v>
      </c>
      <c r="F21" s="23" t="s">
        <v>135</v>
      </c>
      <c r="G21" s="23" t="s">
        <v>136</v>
      </c>
      <c r="H21" s="23" t="s">
        <v>137</v>
      </c>
      <c r="I21" s="23" t="s">
        <v>138</v>
      </c>
      <c r="J21" s="4" t="s">
        <v>139</v>
      </c>
      <c r="K21" s="23" t="s">
        <v>140</v>
      </c>
      <c r="L21" s="23" t="s">
        <v>141</v>
      </c>
      <c r="M21" s="23" t="s">
        <v>142</v>
      </c>
    </row>
    <row r="22" spans="3:13" x14ac:dyDescent="0.25">
      <c r="C22" t="str">
        <f t="shared" si="0"/>
        <v>Montage auf Porenbeton oder Gasbeton</v>
      </c>
      <c r="D22" t="s">
        <v>42</v>
      </c>
      <c r="E22" s="23" t="s">
        <v>143</v>
      </c>
      <c r="F22" s="23" t="s">
        <v>144</v>
      </c>
      <c r="G22" s="23" t="s">
        <v>145</v>
      </c>
      <c r="H22" s="23" t="s">
        <v>146</v>
      </c>
      <c r="I22" s="23" t="s">
        <v>147</v>
      </c>
      <c r="J22" s="4" t="s">
        <v>148</v>
      </c>
      <c r="K22" s="23" t="s">
        <v>149</v>
      </c>
      <c r="L22" s="23" t="s">
        <v>150</v>
      </c>
      <c r="M22" s="23" t="s">
        <v>151</v>
      </c>
    </row>
    <row r="23" spans="3:13" x14ac:dyDescent="0.25">
      <c r="C23" t="str">
        <f t="shared" si="0"/>
        <v>Montage auf Iso-trapezblechfassade</v>
      </c>
      <c r="D23" t="s">
        <v>42</v>
      </c>
      <c r="E23" s="23" t="s">
        <v>152</v>
      </c>
      <c r="F23" s="23" t="s">
        <v>153</v>
      </c>
      <c r="G23" s="23" t="s">
        <v>154</v>
      </c>
      <c r="H23" s="23" t="s">
        <v>155</v>
      </c>
      <c r="I23" s="23" t="s">
        <v>156</v>
      </c>
      <c r="J23" s="4" t="s">
        <v>157</v>
      </c>
      <c r="K23" s="23" t="s">
        <v>158</v>
      </c>
      <c r="L23" s="23" t="s">
        <v>159</v>
      </c>
      <c r="M23" s="23" t="s">
        <v>160</v>
      </c>
    </row>
    <row r="24" spans="3:13" x14ac:dyDescent="0.25">
      <c r="C24" t="str">
        <f t="shared" si="0"/>
        <v/>
      </c>
      <c r="D24" t="s">
        <v>42</v>
      </c>
    </row>
    <row r="25" spans="3:13" x14ac:dyDescent="0.25">
      <c r="C25" t="str">
        <f t="shared" si="0"/>
        <v/>
      </c>
      <c r="D25" t="s">
        <v>42</v>
      </c>
    </row>
    <row r="26" spans="3:13" x14ac:dyDescent="0.25">
      <c r="C26" t="str">
        <f t="shared" si="0"/>
        <v>Vorbereitungen und Arbeiten die vom Auftraggeber zu erbringen sind, außer bei schriftlicher Vereinbarung im Voraus.</v>
      </c>
      <c r="D26" t="s">
        <v>42</v>
      </c>
      <c r="E26" s="23" t="s">
        <v>161</v>
      </c>
      <c r="F26" s="23" t="s">
        <v>162</v>
      </c>
      <c r="G26" s="23" t="s">
        <v>163</v>
      </c>
      <c r="H26" s="23" t="s">
        <v>164</v>
      </c>
      <c r="I26" s="23" t="s">
        <v>165</v>
      </c>
      <c r="J26" s="4" t="s">
        <v>166</v>
      </c>
      <c r="K26" s="23" t="s">
        <v>167</v>
      </c>
      <c r="L26" s="23" t="s">
        <v>168</v>
      </c>
      <c r="M26" s="23" t="s">
        <v>169</v>
      </c>
    </row>
    <row r="27" spans="3:13" x14ac:dyDescent="0.25">
      <c r="C27" t="str">
        <f t="shared" si="0"/>
        <v>Bauseits:</v>
      </c>
      <c r="D27" t="s">
        <v>42</v>
      </c>
      <c r="E27" s="23" t="s">
        <v>170</v>
      </c>
      <c r="F27" s="23" t="s">
        <v>171</v>
      </c>
      <c r="G27" s="23" t="s">
        <v>172</v>
      </c>
      <c r="H27" s="23" t="s">
        <v>173</v>
      </c>
      <c r="I27" s="23" t="s">
        <v>174</v>
      </c>
      <c r="J27" s="4" t="s">
        <v>175</v>
      </c>
      <c r="K27" s="23" t="s">
        <v>176</v>
      </c>
      <c r="L27" s="23" t="s">
        <v>177</v>
      </c>
      <c r="M27" s="23" t="s">
        <v>178</v>
      </c>
    </row>
    <row r="28" spans="3:13" x14ac:dyDescent="0.25">
      <c r="C28" t="str">
        <f t="shared" si="0"/>
        <v/>
      </c>
      <c r="D28" t="s">
        <v>42</v>
      </c>
      <c r="E28" s="23"/>
      <c r="F28" s="23"/>
      <c r="G28" s="23"/>
      <c r="H28" s="23"/>
      <c r="I28" s="23"/>
      <c r="J28" s="4"/>
      <c r="K28" s="23"/>
      <c r="M28" s="23"/>
    </row>
    <row r="29" spans="3:13" x14ac:dyDescent="0.25">
      <c r="C29" t="str">
        <f t="shared" si="0"/>
        <v>Ein stählerner Montagerahmen zur Befestigung der vertikalen Laufschienen und des Federpakets bei nicht tragfähigen Flächen wie z.b. Porenbeton, Gasbeton, Isolationspanelen u.s.w..</v>
      </c>
      <c r="D29" t="s">
        <v>42</v>
      </c>
      <c r="E29" s="23" t="s">
        <v>179</v>
      </c>
      <c r="F29" s="23" t="s">
        <v>180</v>
      </c>
      <c r="G29" s="23" t="s">
        <v>181</v>
      </c>
      <c r="H29" s="23" t="s">
        <v>182</v>
      </c>
      <c r="I29" s="23" t="s">
        <v>183</v>
      </c>
      <c r="J29" s="4" t="s">
        <v>184</v>
      </c>
      <c r="K29" s="23" t="s">
        <v>185</v>
      </c>
      <c r="L29" s="23" t="s">
        <v>186</v>
      </c>
      <c r="M29" s="23" t="s">
        <v>187</v>
      </c>
    </row>
    <row r="30" spans="3:13" x14ac:dyDescent="0.25">
      <c r="C30" t="str">
        <f t="shared" si="0"/>
        <v>Befestigungsmöglichkeit für die zwischen- und endaufhängung der horizontalen laufschienen bis zu max. 1 m über diesen laufschienen.</v>
      </c>
      <c r="D30" t="s">
        <v>42</v>
      </c>
      <c r="E30" s="23" t="s">
        <v>188</v>
      </c>
      <c r="F30" s="23" t="s">
        <v>189</v>
      </c>
      <c r="G30" s="23" t="s">
        <v>190</v>
      </c>
      <c r="H30" s="23" t="s">
        <v>191</v>
      </c>
      <c r="I30" s="23" t="s">
        <v>192</v>
      </c>
      <c r="J30" s="4" t="s">
        <v>193</v>
      </c>
      <c r="K30" s="23" t="s">
        <v>194</v>
      </c>
      <c r="L30" s="23" t="s">
        <v>195</v>
      </c>
      <c r="M30" s="23" t="s">
        <v>196</v>
      </c>
    </row>
    <row r="31" spans="3:13" x14ac:dyDescent="0.25">
      <c r="C31" t="str">
        <f t="shared" si="0"/>
        <v>Benötigte Montageflächen und Freiräume gemäß Zeichnung.</v>
      </c>
      <c r="D31" t="s">
        <v>42</v>
      </c>
      <c r="E31" s="23" t="s">
        <v>197</v>
      </c>
      <c r="F31" s="23" t="s">
        <v>198</v>
      </c>
      <c r="G31" s="23" t="s">
        <v>199</v>
      </c>
      <c r="H31" s="23" t="s">
        <v>200</v>
      </c>
      <c r="I31" s="23" t="s">
        <v>201</v>
      </c>
      <c r="J31" s="23" t="s">
        <v>202</v>
      </c>
      <c r="K31" s="23" t="s">
        <v>203</v>
      </c>
      <c r="L31" s="23" t="s">
        <v>204</v>
      </c>
      <c r="M31" s="23" t="s">
        <v>205</v>
      </c>
    </row>
    <row r="32" spans="3:13" x14ac:dyDescent="0.25">
      <c r="C32" t="str">
        <f t="shared" si="0"/>
        <v>Elektrisch (bei elektrisch bedienten Toren):</v>
      </c>
      <c r="D32" t="s">
        <v>42</v>
      </c>
      <c r="E32" s="23" t="s">
        <v>206</v>
      </c>
      <c r="F32" s="23" t="s">
        <v>207</v>
      </c>
      <c r="G32" s="23" t="s">
        <v>208</v>
      </c>
      <c r="H32" s="23" t="s">
        <v>209</v>
      </c>
      <c r="I32" s="23" t="s">
        <v>210</v>
      </c>
      <c r="J32" s="4" t="s">
        <v>211</v>
      </c>
      <c r="K32" s="23" t="s">
        <v>212</v>
      </c>
      <c r="L32" s="23" t="s">
        <v>213</v>
      </c>
      <c r="M32" s="23" t="s">
        <v>214</v>
      </c>
    </row>
    <row r="33" spans="3:13" x14ac:dyDescent="0.25">
      <c r="C33" t="str">
        <f t="shared" si="0"/>
        <v>Industrielle Steckdose CEE 20A, 5P, 400 V, Sicherung 20A mit Schutzschalter, Stromschutz  I=30 mA.</v>
      </c>
      <c r="D33" t="s">
        <v>42</v>
      </c>
      <c r="E33" s="23" t="s">
        <v>215</v>
      </c>
      <c r="F33" s="23" t="s">
        <v>216</v>
      </c>
      <c r="G33" s="23" t="s">
        <v>217</v>
      </c>
      <c r="H33" s="23" t="s">
        <v>218</v>
      </c>
      <c r="I33" s="23" t="s">
        <v>219</v>
      </c>
      <c r="J33" s="4" t="s">
        <v>220</v>
      </c>
      <c r="K33" s="23" t="s">
        <v>221</v>
      </c>
      <c r="L33" s="23" t="s">
        <v>222</v>
      </c>
      <c r="M33" s="23" t="s">
        <v>223</v>
      </c>
    </row>
    <row r="34" spans="3:13" x14ac:dyDescent="0.25">
      <c r="C34" t="str">
        <f t="shared" si="0"/>
        <v>Montagefläche für schaltkasten, abmessungen 250 x 400 mm</v>
      </c>
      <c r="D34" t="s">
        <v>42</v>
      </c>
      <c r="E34" s="23" t="s">
        <v>224</v>
      </c>
      <c r="F34" s="23" t="s">
        <v>225</v>
      </c>
      <c r="G34" s="23" t="s">
        <v>226</v>
      </c>
      <c r="H34" s="23" t="s">
        <v>227</v>
      </c>
      <c r="I34" s="23" t="s">
        <v>228</v>
      </c>
      <c r="J34" s="4" t="s">
        <v>229</v>
      </c>
      <c r="K34" s="23" t="s">
        <v>230</v>
      </c>
      <c r="L34" s="23" t="s">
        <v>231</v>
      </c>
      <c r="M34" s="23" t="s">
        <v>232</v>
      </c>
    </row>
    <row r="35" spans="3:13" x14ac:dyDescent="0.25">
      <c r="C35" t="str">
        <f t="shared" si="0"/>
        <v/>
      </c>
      <c r="D35" t="s">
        <v>42</v>
      </c>
    </row>
    <row r="36" spans="3:13" x14ac:dyDescent="0.25">
      <c r="C36" t="str">
        <f t="shared" si="0"/>
        <v/>
      </c>
      <c r="D36" t="s">
        <v>42</v>
      </c>
    </row>
    <row r="37" spans="3:13" x14ac:dyDescent="0.25">
      <c r="C37" t="str">
        <f t="shared" si="0"/>
        <v>benötigter Montageflächen</v>
      </c>
      <c r="D37" t="s">
        <v>42</v>
      </c>
      <c r="E37" s="23" t="s">
        <v>233</v>
      </c>
      <c r="F37" s="23" t="s">
        <v>234</v>
      </c>
      <c r="G37" s="23" t="s">
        <v>235</v>
      </c>
      <c r="H37" s="23" t="s">
        <v>236</v>
      </c>
      <c r="I37" s="23" t="s">
        <v>237</v>
      </c>
      <c r="J37" s="4" t="s">
        <v>238</v>
      </c>
      <c r="K37" s="23" t="s">
        <v>239</v>
      </c>
      <c r="L37" s="23" t="s">
        <v>240</v>
      </c>
      <c r="M37" s="23" t="s">
        <v>241</v>
      </c>
    </row>
    <row r="38" spans="3:13" x14ac:dyDescent="0.25">
      <c r="C38" t="str">
        <f t="shared" si="0"/>
        <v>Montagefläche für den Motor (wahlweise L oder R)</v>
      </c>
      <c r="D38" t="s">
        <v>42</v>
      </c>
      <c r="E38" s="23" t="s">
        <v>242</v>
      </c>
      <c r="F38" s="23" t="s">
        <v>243</v>
      </c>
      <c r="G38" s="23" t="s">
        <v>244</v>
      </c>
      <c r="H38" s="23" t="s">
        <v>245</v>
      </c>
      <c r="I38" s="23" t="s">
        <v>246</v>
      </c>
      <c r="J38" s="23" t="s">
        <v>247</v>
      </c>
      <c r="K38" s="23" t="s">
        <v>248</v>
      </c>
      <c r="L38" s="23" t="s">
        <v>249</v>
      </c>
      <c r="M38" s="23" t="s">
        <v>250</v>
      </c>
    </row>
    <row r="39" spans="3:13" x14ac:dyDescent="0.25">
      <c r="C39" t="str">
        <f t="shared" si="0"/>
        <v>benötigter Freiraum</v>
      </c>
      <c r="D39" t="s">
        <v>42</v>
      </c>
      <c r="E39" s="23" t="s">
        <v>251</v>
      </c>
      <c r="F39" s="23" t="s">
        <v>252</v>
      </c>
      <c r="G39" s="23" t="s">
        <v>253</v>
      </c>
      <c r="H39" s="23" t="s">
        <v>254</v>
      </c>
      <c r="I39" s="23" t="s">
        <v>255</v>
      </c>
      <c r="J39" s="4" t="s">
        <v>256</v>
      </c>
      <c r="K39" s="23" t="s">
        <v>257</v>
      </c>
      <c r="L39" s="23" t="s">
        <v>258</v>
      </c>
      <c r="M39" s="23" t="s">
        <v>259</v>
      </c>
    </row>
    <row r="40" spans="3:13" x14ac:dyDescent="0.25">
      <c r="C40" t="str">
        <f t="shared" si="0"/>
        <v/>
      </c>
      <c r="D40" t="s">
        <v>42</v>
      </c>
    </row>
    <row r="41" spans="3:13" x14ac:dyDescent="0.25">
      <c r="C41" t="str">
        <f t="shared" si="0"/>
        <v/>
      </c>
      <c r="D41" t="s">
        <v>42</v>
      </c>
    </row>
    <row r="42" spans="3:13" x14ac:dyDescent="0.25">
      <c r="C42" t="str">
        <f t="shared" si="0"/>
        <v/>
      </c>
      <c r="D42" t="s">
        <v>42</v>
      </c>
    </row>
    <row r="43" spans="3:13" x14ac:dyDescent="0.25">
      <c r="C43" t="str">
        <f t="shared" si="0"/>
        <v>Bodenneigung</v>
      </c>
      <c r="D43" t="s">
        <v>42</v>
      </c>
      <c r="E43" s="23" t="s">
        <v>260</v>
      </c>
      <c r="F43" s="23" t="s">
        <v>261</v>
      </c>
      <c r="G43" s="23" t="s">
        <v>262</v>
      </c>
      <c r="H43" s="23" t="s">
        <v>263</v>
      </c>
      <c r="I43" s="23" t="s">
        <v>264</v>
      </c>
      <c r="J43" s="4" t="s">
        <v>265</v>
      </c>
      <c r="K43" s="23" t="s">
        <v>266</v>
      </c>
      <c r="L43" s="23" t="s">
        <v>267</v>
      </c>
      <c r="M43" s="23" t="s">
        <v>268</v>
      </c>
    </row>
    <row r="44" spans="3:13" x14ac:dyDescent="0.25">
      <c r="C44" t="str">
        <f t="shared" si="0"/>
        <v>Nach aussen</v>
      </c>
      <c r="D44" t="s">
        <v>42</v>
      </c>
      <c r="E44" s="23" t="s">
        <v>269</v>
      </c>
      <c r="F44" s="23" t="s">
        <v>270</v>
      </c>
      <c r="G44" s="23" t="s">
        <v>271</v>
      </c>
      <c r="H44" s="23" t="s">
        <v>272</v>
      </c>
      <c r="J44" s="4" t="s">
        <v>273</v>
      </c>
      <c r="K44" s="23" t="s">
        <v>274</v>
      </c>
      <c r="L44" s="23" t="s">
        <v>275</v>
      </c>
      <c r="M44" t="s">
        <v>276</v>
      </c>
    </row>
    <row r="45" spans="3:13" x14ac:dyDescent="0.25">
      <c r="C45" t="str">
        <f t="shared" si="0"/>
        <v>Gefälle 3%</v>
      </c>
      <c r="D45" t="s">
        <v>42</v>
      </c>
      <c r="E45" s="23" t="s">
        <v>277</v>
      </c>
      <c r="F45" s="23" t="s">
        <v>278</v>
      </c>
      <c r="G45" s="23" t="s">
        <v>279</v>
      </c>
      <c r="H45" s="23" t="s">
        <v>280</v>
      </c>
      <c r="I45" s="23" t="s">
        <v>281</v>
      </c>
      <c r="J45" s="4" t="s">
        <v>282</v>
      </c>
      <c r="K45" s="23" t="s">
        <v>283</v>
      </c>
      <c r="L45" s="23" t="s">
        <v>284</v>
      </c>
      <c r="M45" s="23" t="s">
        <v>285</v>
      </c>
    </row>
    <row r="46" spans="3:13" x14ac:dyDescent="0.25">
      <c r="C46" t="str">
        <f t="shared" si="0"/>
        <v>Wasserschenkel</v>
      </c>
      <c r="D46" t="s">
        <v>42</v>
      </c>
      <c r="E46" s="23" t="s">
        <v>269</v>
      </c>
      <c r="F46" s="23" t="s">
        <v>286</v>
      </c>
      <c r="G46" s="23" t="s">
        <v>287</v>
      </c>
      <c r="H46" s="23" t="s">
        <v>272</v>
      </c>
      <c r="I46" s="23" t="s">
        <v>264</v>
      </c>
      <c r="J46" s="4" t="s">
        <v>288</v>
      </c>
      <c r="K46" s="23" t="s">
        <v>289</v>
      </c>
      <c r="L46" s="23" t="s">
        <v>290</v>
      </c>
      <c r="M46" t="s">
        <v>276</v>
      </c>
    </row>
    <row r="47" spans="3:13" x14ac:dyDescent="0.25">
      <c r="C47" t="str">
        <f t="shared" si="0"/>
        <v>Boden mit</v>
      </c>
      <c r="D47" t="s">
        <v>42</v>
      </c>
      <c r="E47" s="23" t="s">
        <v>260</v>
      </c>
      <c r="F47" s="23" t="s">
        <v>291</v>
      </c>
      <c r="G47" s="23" t="s">
        <v>292</v>
      </c>
      <c r="H47" s="23" t="s">
        <v>263</v>
      </c>
      <c r="J47" s="4" t="s">
        <v>293</v>
      </c>
      <c r="K47" s="23" t="s">
        <v>294</v>
      </c>
      <c r="L47" s="23" t="s">
        <v>295</v>
      </c>
      <c r="M47" s="23" t="s">
        <v>296</v>
      </c>
    </row>
    <row r="48" spans="3:13" x14ac:dyDescent="0.25">
      <c r="C48" t="str">
        <f t="shared" si="0"/>
        <v/>
      </c>
      <c r="D48" t="s">
        <v>42</v>
      </c>
    </row>
    <row r="49" spans="3:14" x14ac:dyDescent="0.25">
      <c r="C49" t="str">
        <f t="shared" si="0"/>
        <v/>
      </c>
      <c r="D49" t="s">
        <v>42</v>
      </c>
    </row>
    <row r="50" spans="3:14" x14ac:dyDescent="0.25">
      <c r="C50" t="str">
        <f t="shared" si="0"/>
        <v>benötigter Freiraum bei Elektro-Bedienung (wahlweise L oder R)</v>
      </c>
      <c r="D50" t="s">
        <v>42</v>
      </c>
      <c r="E50" s="23" t="s">
        <v>297</v>
      </c>
      <c r="F50" s="23" t="s">
        <v>298</v>
      </c>
      <c r="G50" s="23" t="s">
        <v>299</v>
      </c>
      <c r="H50" s="23" t="s">
        <v>300</v>
      </c>
      <c r="I50" s="23" t="s">
        <v>301</v>
      </c>
      <c r="J50" s="4" t="s">
        <v>302</v>
      </c>
      <c r="K50" s="23" t="s">
        <v>303</v>
      </c>
      <c r="L50" s="23" t="s">
        <v>304</v>
      </c>
      <c r="M50" s="23" t="s">
        <v>305</v>
      </c>
    </row>
    <row r="51" spans="3:14" x14ac:dyDescent="0.25">
      <c r="C51" t="str">
        <f t="shared" si="0"/>
        <v>Montagefläche für Antriebsteuerung. Siehe Produktdokumentation für Abmessungen</v>
      </c>
      <c r="D51" t="s">
        <v>42</v>
      </c>
      <c r="E51" t="s">
        <v>306</v>
      </c>
      <c r="F51" t="s">
        <v>307</v>
      </c>
      <c r="G51" t="s">
        <v>308</v>
      </c>
      <c r="H51" t="s">
        <v>309</v>
      </c>
      <c r="I51" t="s">
        <v>310</v>
      </c>
      <c r="J51" t="s">
        <v>311</v>
      </c>
      <c r="K51" t="s">
        <v>312</v>
      </c>
      <c r="L51" t="s">
        <v>313</v>
      </c>
      <c r="M51" t="s">
        <v>314</v>
      </c>
    </row>
    <row r="52" spans="3:14" x14ac:dyDescent="0.25">
      <c r="C52" t="str">
        <f t="shared" si="0"/>
        <v>Unterkante 1500mm vom Boden</v>
      </c>
      <c r="D52" t="s">
        <v>42</v>
      </c>
      <c r="E52" s="23" t="s">
        <v>315</v>
      </c>
      <c r="F52" s="23" t="s">
        <v>316</v>
      </c>
      <c r="G52" s="23" t="s">
        <v>317</v>
      </c>
      <c r="H52" s="24" t="s">
        <v>318</v>
      </c>
      <c r="I52" s="23" t="s">
        <v>319</v>
      </c>
      <c r="J52" s="4" t="s">
        <v>320</v>
      </c>
      <c r="K52" s="23" t="s">
        <v>321</v>
      </c>
      <c r="L52" s="23" t="s">
        <v>322</v>
      </c>
      <c r="M52" s="24" t="s">
        <v>323</v>
      </c>
      <c r="N52" s="24" t="s">
        <v>324</v>
      </c>
    </row>
    <row r="53" spans="3:14" x14ac:dyDescent="0.25">
      <c r="C53" t="str">
        <f t="shared" si="0"/>
        <v>Industrielle Steckdose CEE 16A, 5P, 400 V, Sicherung 16A mit Schutzschalter, Stromschutz  I=30 mA.</v>
      </c>
      <c r="D53" t="s">
        <v>42</v>
      </c>
      <c r="E53" s="23" t="s">
        <v>325</v>
      </c>
      <c r="F53" s="23" t="s">
        <v>326</v>
      </c>
      <c r="G53" s="23" t="s">
        <v>327</v>
      </c>
      <c r="H53" s="23" t="s">
        <v>328</v>
      </c>
      <c r="I53" s="23" t="s">
        <v>329</v>
      </c>
      <c r="J53" s="4" t="s">
        <v>330</v>
      </c>
      <c r="K53" s="23" t="s">
        <v>331</v>
      </c>
      <c r="L53" s="23" t="s">
        <v>332</v>
      </c>
      <c r="M53" s="23" t="s">
        <v>333</v>
      </c>
    </row>
    <row r="54" spans="3:14" x14ac:dyDescent="0.25">
      <c r="C54" t="str">
        <f t="shared" si="0"/>
        <v/>
      </c>
      <c r="D54" t="s">
        <v>42</v>
      </c>
    </row>
    <row r="55" spans="3:14" x14ac:dyDescent="0.25">
      <c r="C55" t="str">
        <f t="shared" si="0"/>
        <v/>
      </c>
      <c r="D55" t="s">
        <v>42</v>
      </c>
      <c r="G55" s="24"/>
    </row>
    <row r="56" spans="3:14" x14ac:dyDescent="0.25">
      <c r="C56" t="str">
        <f t="shared" si="0"/>
        <v/>
      </c>
      <c r="D56" t="s">
        <v>42</v>
      </c>
    </row>
    <row r="57" spans="3:14" x14ac:dyDescent="0.25">
      <c r="C57" t="str">
        <f t="shared" si="0"/>
        <v>Fläche, an die montiert wird, muss gerade und fest sein und alle Montageflächen müssen in einer Ebene sein.</v>
      </c>
      <c r="D57" t="s">
        <v>42</v>
      </c>
      <c r="E57" s="23" t="s">
        <v>334</v>
      </c>
      <c r="F57" s="23" t="s">
        <v>335</v>
      </c>
      <c r="G57" s="23" t="s">
        <v>336</v>
      </c>
      <c r="H57" s="23" t="s">
        <v>337</v>
      </c>
      <c r="I57" s="23" t="s">
        <v>338</v>
      </c>
      <c r="J57" s="4" t="s">
        <v>339</v>
      </c>
      <c r="K57" s="23" t="s">
        <v>340</v>
      </c>
      <c r="L57" s="23" t="s">
        <v>341</v>
      </c>
      <c r="M57" s="23" t="s">
        <v>342</v>
      </c>
    </row>
    <row r="58" spans="3:14" x14ac:dyDescent="0.25">
      <c r="C58" t="str">
        <f t="shared" si="0"/>
        <v>Im Übrigen müssen die lichten Masse eben und rechtwinklig sein.</v>
      </c>
      <c r="D58" t="s">
        <v>42</v>
      </c>
      <c r="E58" s="23" t="s">
        <v>343</v>
      </c>
      <c r="F58" s="23" t="s">
        <v>344</v>
      </c>
      <c r="G58" s="23" t="s">
        <v>345</v>
      </c>
      <c r="H58" s="23" t="s">
        <v>346</v>
      </c>
      <c r="I58" s="23" t="s">
        <v>347</v>
      </c>
      <c r="J58" s="4" t="s">
        <v>348</v>
      </c>
      <c r="K58" s="23" t="s">
        <v>349</v>
      </c>
      <c r="L58" s="23" t="s">
        <v>350</v>
      </c>
      <c r="M58" s="23" t="s">
        <v>351</v>
      </c>
    </row>
    <row r="59" spans="3:14" x14ac:dyDescent="0.25">
      <c r="C59" t="str">
        <f t="shared" si="0"/>
        <v>Der fussboden muss glatt und waagerecht sein.</v>
      </c>
      <c r="D59" t="s">
        <v>42</v>
      </c>
      <c r="E59" s="23" t="s">
        <v>352</v>
      </c>
      <c r="F59" s="23" t="s">
        <v>353</v>
      </c>
      <c r="G59" s="23" t="s">
        <v>354</v>
      </c>
      <c r="H59" s="23" t="s">
        <v>355</v>
      </c>
      <c r="I59" s="23" t="s">
        <v>356</v>
      </c>
      <c r="J59" s="4" t="s">
        <v>357</v>
      </c>
      <c r="K59" s="23" t="s">
        <v>358</v>
      </c>
      <c r="L59" s="23" t="s">
        <v>359</v>
      </c>
      <c r="M59" s="23" t="s">
        <v>360</v>
      </c>
    </row>
    <row r="60" spans="3:14" x14ac:dyDescent="0.25">
      <c r="C60" t="str">
        <f t="shared" si="0"/>
        <v/>
      </c>
      <c r="D60" t="s">
        <v>42</v>
      </c>
    </row>
    <row r="61" spans="3:14" x14ac:dyDescent="0.25">
      <c r="C61" t="str">
        <f t="shared" si="0"/>
        <v/>
      </c>
      <c r="D61" t="s">
        <v>42</v>
      </c>
    </row>
    <row r="62" spans="3:14" x14ac:dyDescent="0.25">
      <c r="C62" t="str">
        <f t="shared" si="0"/>
        <v>Masse in mm</v>
      </c>
      <c r="D62" t="s">
        <v>42</v>
      </c>
      <c r="E62" s="23" t="s">
        <v>361</v>
      </c>
      <c r="F62" s="23" t="s">
        <v>362</v>
      </c>
      <c r="G62" s="23" t="s">
        <v>363</v>
      </c>
      <c r="H62" s="23" t="s">
        <v>364</v>
      </c>
      <c r="I62" s="23" t="s">
        <v>365</v>
      </c>
      <c r="J62" s="4" t="s">
        <v>366</v>
      </c>
      <c r="K62" s="23" t="s">
        <v>367</v>
      </c>
      <c r="L62" s="23" t="s">
        <v>368</v>
      </c>
      <c r="M62" s="23" t="s">
        <v>369</v>
      </c>
    </row>
    <row r="63" spans="3:14" x14ac:dyDescent="0.25">
      <c r="C63" t="str">
        <f t="shared" si="0"/>
        <v>lichte Breite</v>
      </c>
      <c r="D63" t="s">
        <v>42</v>
      </c>
      <c r="E63" s="23" t="s">
        <v>43</v>
      </c>
      <c r="F63" s="23" t="s">
        <v>44</v>
      </c>
      <c r="G63" s="23" t="s">
        <v>45</v>
      </c>
      <c r="H63" s="23" t="s">
        <v>46</v>
      </c>
      <c r="I63" s="23" t="s">
        <v>47</v>
      </c>
      <c r="J63" s="4" t="s">
        <v>48</v>
      </c>
      <c r="K63" s="23" t="s">
        <v>49</v>
      </c>
      <c r="L63" s="23" t="s">
        <v>50</v>
      </c>
      <c r="M63" s="23" t="s">
        <v>51</v>
      </c>
    </row>
    <row r="64" spans="3:14" x14ac:dyDescent="0.25">
      <c r="C64" t="str">
        <f t="shared" si="0"/>
        <v>lichte Höhe</v>
      </c>
      <c r="D64" t="s">
        <v>42</v>
      </c>
      <c r="E64" s="23" t="s">
        <v>52</v>
      </c>
      <c r="F64" s="23" t="s">
        <v>53</v>
      </c>
      <c r="G64" s="23" t="s">
        <v>54</v>
      </c>
      <c r="H64" s="23" t="s">
        <v>55</v>
      </c>
      <c r="I64" s="23" t="s">
        <v>56</v>
      </c>
      <c r="J64" s="4" t="s">
        <v>57</v>
      </c>
      <c r="K64" s="23" t="s">
        <v>58</v>
      </c>
      <c r="L64" s="23" t="s">
        <v>59</v>
      </c>
      <c r="M64" s="23" t="s">
        <v>60</v>
      </c>
    </row>
    <row r="65" spans="3:13" x14ac:dyDescent="0.25">
      <c r="C65" t="str">
        <f t="shared" si="0"/>
        <v>Höhe der Führung</v>
      </c>
      <c r="D65" t="s">
        <v>42</v>
      </c>
      <c r="E65" s="23" t="s">
        <v>370</v>
      </c>
      <c r="F65" s="23" t="s">
        <v>371</v>
      </c>
      <c r="G65" s="23" t="s">
        <v>372</v>
      </c>
      <c r="H65" s="23" t="s">
        <v>373</v>
      </c>
      <c r="I65" s="23" t="s">
        <v>374</v>
      </c>
      <c r="J65" s="4" t="s">
        <v>371</v>
      </c>
      <c r="K65" s="23" t="s">
        <v>375</v>
      </c>
      <c r="L65" s="23" t="s">
        <v>376</v>
      </c>
      <c r="M65" s="23" t="s">
        <v>377</v>
      </c>
    </row>
    <row r="66" spans="3:13" x14ac:dyDescent="0.25">
      <c r="C66" t="str">
        <f t="shared" si="0"/>
        <v>Höhe innenraum</v>
      </c>
      <c r="D66" t="s">
        <v>42</v>
      </c>
      <c r="E66" s="23" t="s">
        <v>378</v>
      </c>
      <c r="F66" s="23" t="s">
        <v>379</v>
      </c>
      <c r="G66" s="23" t="s">
        <v>380</v>
      </c>
      <c r="H66" s="23" t="s">
        <v>381</v>
      </c>
      <c r="I66" s="23" t="s">
        <v>382</v>
      </c>
      <c r="J66" s="4" t="s">
        <v>383</v>
      </c>
      <c r="K66" s="23" t="s">
        <v>384</v>
      </c>
      <c r="L66" s="23" t="s">
        <v>385</v>
      </c>
      <c r="M66" s="23" t="s">
        <v>386</v>
      </c>
    </row>
    <row r="67" spans="3:13" x14ac:dyDescent="0.25">
      <c r="C67" t="str">
        <f t="shared" si="0"/>
        <v>Freiraum über Sturz</v>
      </c>
      <c r="D67" t="s">
        <v>42</v>
      </c>
      <c r="E67" s="23" t="s">
        <v>387</v>
      </c>
      <c r="F67" s="23" t="s">
        <v>388</v>
      </c>
      <c r="G67" s="23" t="s">
        <v>389</v>
      </c>
      <c r="H67" s="23" t="s">
        <v>390</v>
      </c>
      <c r="I67" s="23" t="s">
        <v>391</v>
      </c>
      <c r="J67" s="4" t="s">
        <v>392</v>
      </c>
      <c r="K67" s="23" t="s">
        <v>393</v>
      </c>
      <c r="L67" s="23" t="s">
        <v>394</v>
      </c>
      <c r="M67" s="23" t="s">
        <v>395</v>
      </c>
    </row>
    <row r="68" spans="3:13" x14ac:dyDescent="0.25">
      <c r="C68" t="str">
        <f t="shared" si="0"/>
        <v>Höhe über montagefläche loch</v>
      </c>
      <c r="D68" t="s">
        <v>42</v>
      </c>
      <c r="E68" s="23" t="s">
        <v>396</v>
      </c>
      <c r="F68" s="23" t="s">
        <v>397</v>
      </c>
      <c r="G68" s="23" t="s">
        <v>398</v>
      </c>
      <c r="H68" s="23" t="s">
        <v>399</v>
      </c>
      <c r="I68" s="23" t="s">
        <v>400</v>
      </c>
      <c r="J68" s="4" t="s">
        <v>401</v>
      </c>
      <c r="K68" s="23" t="s">
        <v>402</v>
      </c>
      <c r="L68" s="23" t="s">
        <v>403</v>
      </c>
      <c r="M68" s="23" t="s">
        <v>404</v>
      </c>
    </row>
    <row r="69" spans="3:13" x14ac:dyDescent="0.25">
      <c r="C69" t="str">
        <f t="shared" ref="C69:C132" si="1">IF(E69="","",VLOOKUP(E69,E69:U69,$C$2,FALSE))</f>
        <v>Freiraum links</v>
      </c>
      <c r="D69" t="s">
        <v>42</v>
      </c>
      <c r="E69" s="23" t="s">
        <v>405</v>
      </c>
      <c r="F69" s="23" t="s">
        <v>406</v>
      </c>
      <c r="G69" s="23" t="s">
        <v>407</v>
      </c>
      <c r="H69" s="23" t="s">
        <v>408</v>
      </c>
      <c r="I69" s="23" t="s">
        <v>409</v>
      </c>
      <c r="J69" s="4" t="s">
        <v>410</v>
      </c>
      <c r="K69" s="23" t="s">
        <v>411</v>
      </c>
      <c r="L69" s="23" t="s">
        <v>412</v>
      </c>
      <c r="M69" s="23" t="s">
        <v>413</v>
      </c>
    </row>
    <row r="70" spans="3:13" x14ac:dyDescent="0.25">
      <c r="C70" t="str">
        <f t="shared" si="1"/>
        <v>Freiraum rechts</v>
      </c>
      <c r="D70" t="s">
        <v>42</v>
      </c>
      <c r="E70" s="23" t="s">
        <v>414</v>
      </c>
      <c r="F70" s="23" t="s">
        <v>415</v>
      </c>
      <c r="G70" s="23" t="s">
        <v>416</v>
      </c>
      <c r="H70" s="23" t="s">
        <v>417</v>
      </c>
      <c r="I70" s="23" t="s">
        <v>418</v>
      </c>
      <c r="J70" s="4" t="s">
        <v>419</v>
      </c>
      <c r="K70" s="23" t="s">
        <v>420</v>
      </c>
      <c r="L70" s="23" t="s">
        <v>421</v>
      </c>
      <c r="M70" s="23" t="s">
        <v>422</v>
      </c>
    </row>
    <row r="71" spans="3:13" x14ac:dyDescent="0.25">
      <c r="C71" t="str">
        <f t="shared" si="1"/>
        <v>Einbautiefe</v>
      </c>
      <c r="D71" t="s">
        <v>42</v>
      </c>
      <c r="E71" s="23" t="s">
        <v>423</v>
      </c>
      <c r="F71" s="23" t="s">
        <v>424</v>
      </c>
      <c r="G71" s="23" t="s">
        <v>425</v>
      </c>
      <c r="H71" s="23" t="s">
        <v>426</v>
      </c>
      <c r="I71" s="23" t="s">
        <v>427</v>
      </c>
      <c r="J71" s="4" t="s">
        <v>428</v>
      </c>
      <c r="K71" s="23" t="s">
        <v>429</v>
      </c>
      <c r="L71" s="23" t="s">
        <v>430</v>
      </c>
      <c r="M71" s="23" t="s">
        <v>431</v>
      </c>
    </row>
    <row r="72" spans="3:13" x14ac:dyDescent="0.25">
      <c r="C72" t="str">
        <f t="shared" si="1"/>
        <v>1. Aufhängepunkt</v>
      </c>
      <c r="D72" t="s">
        <v>42</v>
      </c>
      <c r="E72" s="23" t="s">
        <v>432</v>
      </c>
      <c r="F72" s="23" t="s">
        <v>433</v>
      </c>
      <c r="G72" s="23" t="s">
        <v>434</v>
      </c>
      <c r="H72" s="23" t="s">
        <v>435</v>
      </c>
      <c r="I72" s="23" t="s">
        <v>436</v>
      </c>
      <c r="J72" s="4" t="s">
        <v>437</v>
      </c>
      <c r="K72" s="23" t="s">
        <v>438</v>
      </c>
      <c r="L72" s="23" t="s">
        <v>439</v>
      </c>
      <c r="M72" s="23" t="s">
        <v>440</v>
      </c>
    </row>
    <row r="73" spans="3:13" x14ac:dyDescent="0.25">
      <c r="C73" t="str">
        <f t="shared" si="1"/>
        <v>2. Aufhängepunkt</v>
      </c>
      <c r="D73" t="s">
        <v>42</v>
      </c>
      <c r="E73" s="23" t="s">
        <v>441</v>
      </c>
      <c r="F73" s="23" t="s">
        <v>442</v>
      </c>
      <c r="G73" s="23" t="s">
        <v>443</v>
      </c>
      <c r="H73" s="23" t="s">
        <v>444</v>
      </c>
      <c r="I73" s="23" t="s">
        <v>445</v>
      </c>
      <c r="J73" s="4" t="s">
        <v>446</v>
      </c>
      <c r="K73" s="23" t="s">
        <v>447</v>
      </c>
      <c r="L73" s="23" t="s">
        <v>448</v>
      </c>
      <c r="M73" s="23" t="s">
        <v>449</v>
      </c>
    </row>
    <row r="74" spans="3:13" x14ac:dyDescent="0.25">
      <c r="C74" t="str">
        <f t="shared" si="1"/>
        <v>3. Aufhängepunkt</v>
      </c>
      <c r="D74" t="s">
        <v>42</v>
      </c>
      <c r="E74" s="23" t="s">
        <v>450</v>
      </c>
      <c r="F74" s="23" t="s">
        <v>451</v>
      </c>
      <c r="G74" s="23" t="s">
        <v>452</v>
      </c>
      <c r="H74" s="23" t="s">
        <v>453</v>
      </c>
      <c r="I74" s="23" t="s">
        <v>454</v>
      </c>
      <c r="J74" s="4" t="s">
        <v>455</v>
      </c>
      <c r="K74" s="23" t="s">
        <v>456</v>
      </c>
      <c r="L74" s="23" t="s">
        <v>457</v>
      </c>
      <c r="M74" s="23" t="s">
        <v>458</v>
      </c>
    </row>
    <row r="75" spans="3:13" x14ac:dyDescent="0.25">
      <c r="C75" t="str">
        <f t="shared" si="1"/>
        <v>4. Aufhängepunkt</v>
      </c>
      <c r="D75" t="s">
        <v>42</v>
      </c>
      <c r="E75" s="23" t="s">
        <v>459</v>
      </c>
      <c r="F75" s="23" t="s">
        <v>460</v>
      </c>
      <c r="G75" s="23" t="s">
        <v>461</v>
      </c>
      <c r="H75" s="23" t="s">
        <v>462</v>
      </c>
      <c r="I75" s="23" t="s">
        <v>463</v>
      </c>
      <c r="J75" s="4" t="s">
        <v>464</v>
      </c>
      <c r="K75" s="23" t="s">
        <v>465</v>
      </c>
      <c r="L75" s="23" t="s">
        <v>466</v>
      </c>
      <c r="M75" s="23" t="s">
        <v>467</v>
      </c>
    </row>
    <row r="76" spans="3:13" x14ac:dyDescent="0.25">
      <c r="C76" t="str">
        <f t="shared" si="1"/>
        <v>Freiplatz auf der mountageplatz</v>
      </c>
      <c r="D76" t="s">
        <v>42</v>
      </c>
      <c r="E76" s="4" t="s">
        <v>387</v>
      </c>
      <c r="F76" s="23" t="s">
        <v>468</v>
      </c>
      <c r="G76" s="4" t="s">
        <v>469</v>
      </c>
      <c r="H76" s="4" t="s">
        <v>470</v>
      </c>
      <c r="I76" s="4" t="s">
        <v>471</v>
      </c>
      <c r="J76" s="4" t="s">
        <v>472</v>
      </c>
      <c r="K76" s="4" t="s">
        <v>473</v>
      </c>
      <c r="L76" s="4" t="s">
        <v>474</v>
      </c>
      <c r="M76" s="4" t="s">
        <v>475</v>
      </c>
    </row>
    <row r="77" spans="3:13" x14ac:dyDescent="0.25">
      <c r="C77" t="str">
        <f t="shared" si="1"/>
        <v>Handbedienung</v>
      </c>
      <c r="D77" t="s">
        <v>42</v>
      </c>
      <c r="E77" s="23" t="s">
        <v>476</v>
      </c>
      <c r="F77" s="23" t="s">
        <v>477</v>
      </c>
      <c r="G77" s="23" t="s">
        <v>478</v>
      </c>
      <c r="H77" s="23" t="s">
        <v>479</v>
      </c>
      <c r="I77" s="23" t="s">
        <v>480</v>
      </c>
      <c r="J77" s="4" t="s">
        <v>481</v>
      </c>
      <c r="K77" s="23" t="s">
        <v>482</v>
      </c>
      <c r="L77" s="23" t="s">
        <v>483</v>
      </c>
      <c r="M77" s="23" t="s">
        <v>484</v>
      </c>
    </row>
    <row r="78" spans="3:13" x14ac:dyDescent="0.25">
      <c r="C78" t="str">
        <f t="shared" si="1"/>
        <v>Beide seiten</v>
      </c>
      <c r="D78" t="s">
        <v>42</v>
      </c>
      <c r="E78" s="23" t="s">
        <v>485</v>
      </c>
      <c r="F78" s="23" t="s">
        <v>486</v>
      </c>
      <c r="G78" s="23" t="s">
        <v>487</v>
      </c>
      <c r="H78" s="23" t="s">
        <v>488</v>
      </c>
      <c r="I78" s="23" t="s">
        <v>489</v>
      </c>
      <c r="J78" s="4" t="s">
        <v>490</v>
      </c>
      <c r="K78" s="23" t="s">
        <v>491</v>
      </c>
      <c r="L78" s="23" t="s">
        <v>492</v>
      </c>
      <c r="M78" s="23" t="s">
        <v>493</v>
      </c>
    </row>
    <row r="79" spans="3:13" x14ac:dyDescent="0.25">
      <c r="C79" t="str">
        <f t="shared" si="1"/>
        <v/>
      </c>
      <c r="D79" t="s">
        <v>42</v>
      </c>
      <c r="E79" s="23"/>
      <c r="F79" s="23"/>
      <c r="G79" s="23"/>
      <c r="H79" s="23"/>
      <c r="I79" s="23"/>
      <c r="J79" s="4"/>
      <c r="K79" s="23"/>
      <c r="M79" s="23"/>
    </row>
    <row r="80" spans="3:13" x14ac:dyDescent="0.25">
      <c r="C80" t="str">
        <f t="shared" si="1"/>
        <v>Elektrisch- oder haspelkettenbedient</v>
      </c>
      <c r="D80" t="s">
        <v>42</v>
      </c>
      <c r="E80" s="23" t="s">
        <v>494</v>
      </c>
      <c r="F80" s="23" t="s">
        <v>495</v>
      </c>
      <c r="G80" s="23" t="s">
        <v>496</v>
      </c>
      <c r="H80" s="23" t="s">
        <v>497</v>
      </c>
      <c r="I80" s="23" t="s">
        <v>498</v>
      </c>
      <c r="J80" s="4" t="s">
        <v>499</v>
      </c>
      <c r="K80" s="23" t="s">
        <v>500</v>
      </c>
      <c r="L80" s="23" t="s">
        <v>501</v>
      </c>
      <c r="M80" s="23" t="s">
        <v>502</v>
      </c>
    </row>
    <row r="81" spans="3:14" x14ac:dyDescent="0.25">
      <c r="C81" t="str">
        <f t="shared" si="1"/>
        <v>Motor-oder kettenseite</v>
      </c>
      <c r="D81" t="s">
        <v>42</v>
      </c>
      <c r="E81" s="23" t="s">
        <v>503</v>
      </c>
      <c r="F81" s="23" t="s">
        <v>504</v>
      </c>
      <c r="G81" s="23" t="s">
        <v>505</v>
      </c>
      <c r="H81" s="23" t="s">
        <v>506</v>
      </c>
      <c r="I81" s="23" t="s">
        <v>507</v>
      </c>
      <c r="J81" s="4" t="s">
        <v>508</v>
      </c>
      <c r="K81" s="23" t="s">
        <v>509</v>
      </c>
      <c r="L81" s="23" t="s">
        <v>510</v>
      </c>
      <c r="M81" s="23" t="s">
        <v>511</v>
      </c>
    </row>
    <row r="82" spans="3:14" x14ac:dyDescent="0.25">
      <c r="C82" t="str">
        <f t="shared" si="1"/>
        <v>Einbautiefe</v>
      </c>
      <c r="D82" t="s">
        <v>42</v>
      </c>
      <c r="E82" s="23" t="s">
        <v>423</v>
      </c>
      <c r="F82" s="23" t="s">
        <v>512</v>
      </c>
      <c r="G82" s="23" t="s">
        <v>425</v>
      </c>
      <c r="H82" s="23" t="s">
        <v>513</v>
      </c>
      <c r="I82" s="23" t="s">
        <v>427</v>
      </c>
      <c r="J82" s="4" t="s">
        <v>428</v>
      </c>
      <c r="K82" s="23" t="s">
        <v>429</v>
      </c>
      <c r="L82" s="23" t="s">
        <v>430</v>
      </c>
      <c r="M82" s="23" t="s">
        <v>431</v>
      </c>
    </row>
    <row r="83" spans="3:14" x14ac:dyDescent="0.25">
      <c r="C83" t="str">
        <f t="shared" si="1"/>
        <v>Aufhängepunkte, wenn D≥4500</v>
      </c>
      <c r="D83" t="s">
        <v>42</v>
      </c>
      <c r="E83" s="23" t="s">
        <v>514</v>
      </c>
      <c r="F83" s="23" t="s">
        <v>515</v>
      </c>
      <c r="G83" s="23" t="s">
        <v>516</v>
      </c>
      <c r="H83" s="23" t="s">
        <v>517</v>
      </c>
      <c r="I83" s="23" t="s">
        <v>518</v>
      </c>
      <c r="J83" s="23" t="s">
        <v>519</v>
      </c>
      <c r="K83" s="23" t="s">
        <v>520</v>
      </c>
      <c r="L83" s="23" t="s">
        <v>521</v>
      </c>
      <c r="M83" s="23" t="s">
        <v>522</v>
      </c>
    </row>
    <row r="84" spans="3:14" x14ac:dyDescent="0.25">
      <c r="C84" t="str">
        <f t="shared" si="1"/>
        <v>Aufhängepunkte</v>
      </c>
      <c r="D84" t="s">
        <v>42</v>
      </c>
      <c r="E84" s="23" t="s">
        <v>523</v>
      </c>
      <c r="F84" s="23" t="s">
        <v>524</v>
      </c>
      <c r="G84" s="23" t="s">
        <v>525</v>
      </c>
      <c r="H84" s="23" t="s">
        <v>526</v>
      </c>
      <c r="I84" s="23" t="s">
        <v>527</v>
      </c>
      <c r="J84" s="23" t="s">
        <v>528</v>
      </c>
      <c r="K84" s="23" t="s">
        <v>529</v>
      </c>
      <c r="L84" s="23" t="s">
        <v>530</v>
      </c>
      <c r="M84" s="23" t="s">
        <v>531</v>
      </c>
      <c r="N84" s="25" t="s">
        <v>532</v>
      </c>
    </row>
    <row r="85" spans="3:14" x14ac:dyDescent="0.25">
      <c r="C85" t="str">
        <f t="shared" si="1"/>
        <v>Freiraum über sturz</v>
      </c>
      <c r="D85" t="s">
        <v>42</v>
      </c>
      <c r="E85" s="23" t="s">
        <v>387</v>
      </c>
      <c r="F85" s="23" t="s">
        <v>388</v>
      </c>
      <c r="G85" s="23" t="s">
        <v>533</v>
      </c>
      <c r="H85" s="23" t="s">
        <v>534</v>
      </c>
      <c r="I85" s="23" t="s">
        <v>391</v>
      </c>
      <c r="J85" s="4" t="s">
        <v>392</v>
      </c>
      <c r="K85" s="23" t="s">
        <v>535</v>
      </c>
      <c r="L85" s="23" t="s">
        <v>536</v>
      </c>
      <c r="M85" s="23" t="s">
        <v>395</v>
      </c>
    </row>
    <row r="86" spans="3:14" x14ac:dyDescent="0.25">
      <c r="C86" t="str">
        <f t="shared" si="1"/>
        <v>Mitte Achse zum Sturz</v>
      </c>
      <c r="D86" t="s">
        <v>42</v>
      </c>
      <c r="E86" t="s">
        <v>537</v>
      </c>
      <c r="F86" t="s">
        <v>538</v>
      </c>
      <c r="G86" t="s">
        <v>539</v>
      </c>
      <c r="H86" t="s">
        <v>540</v>
      </c>
      <c r="I86" t="s">
        <v>541</v>
      </c>
      <c r="J86" s="26" t="s">
        <v>542</v>
      </c>
      <c r="K86" t="s">
        <v>543</v>
      </c>
      <c r="L86" t="s">
        <v>544</v>
      </c>
      <c r="M86" t="s">
        <v>532</v>
      </c>
    </row>
    <row r="87" spans="3:14" x14ac:dyDescent="0.25">
      <c r="C87" t="str">
        <f t="shared" si="1"/>
        <v/>
      </c>
      <c r="D87" t="s">
        <v>42</v>
      </c>
    </row>
    <row r="88" spans="3:14" x14ac:dyDescent="0.25">
      <c r="C88" t="str">
        <f t="shared" si="1"/>
        <v/>
      </c>
      <c r="D88" t="s">
        <v>42</v>
      </c>
    </row>
    <row r="89" spans="3:14" x14ac:dyDescent="0.25">
      <c r="C89" t="str">
        <f t="shared" si="1"/>
        <v>aufgestellt:</v>
      </c>
      <c r="D89" t="s">
        <v>42</v>
      </c>
      <c r="E89" s="23" t="s">
        <v>545</v>
      </c>
      <c r="F89" s="23" t="s">
        <v>546</v>
      </c>
      <c r="G89" s="23" t="s">
        <v>547</v>
      </c>
      <c r="H89" s="23" t="s">
        <v>548</v>
      </c>
      <c r="I89" s="23" t="s">
        <v>549</v>
      </c>
      <c r="J89" s="4" t="s">
        <v>550</v>
      </c>
      <c r="K89" s="23" t="s">
        <v>551</v>
      </c>
      <c r="L89" s="23" t="s">
        <v>552</v>
      </c>
      <c r="M89" s="23" t="s">
        <v>553</v>
      </c>
    </row>
    <row r="90" spans="3:14" x14ac:dyDescent="0.25">
      <c r="C90" t="str">
        <f t="shared" si="1"/>
        <v/>
      </c>
      <c r="D90" t="s">
        <v>42</v>
      </c>
      <c r="E90" s="23"/>
      <c r="F90" s="23"/>
      <c r="G90" s="23"/>
      <c r="H90" s="23"/>
      <c r="I90" s="23"/>
      <c r="J90" s="4"/>
      <c r="K90" s="23"/>
      <c r="M90" s="23"/>
    </row>
    <row r="91" spans="3:14" x14ac:dyDescent="0.25">
      <c r="C91" t="str">
        <f t="shared" si="1"/>
        <v>bereinigt:</v>
      </c>
      <c r="D91" t="s">
        <v>42</v>
      </c>
      <c r="E91" s="23" t="s">
        <v>554</v>
      </c>
      <c r="F91" s="23" t="s">
        <v>555</v>
      </c>
      <c r="G91" s="23" t="s">
        <v>556</v>
      </c>
      <c r="H91" s="23" t="s">
        <v>557</v>
      </c>
      <c r="I91" s="23" t="s">
        <v>558</v>
      </c>
      <c r="J91" s="4" t="s">
        <v>559</v>
      </c>
      <c r="K91" s="23" t="s">
        <v>560</v>
      </c>
      <c r="L91" s="23" t="s">
        <v>561</v>
      </c>
      <c r="M91" s="23" t="s">
        <v>562</v>
      </c>
    </row>
    <row r="92" spans="3:14" x14ac:dyDescent="0.25">
      <c r="C92" t="str">
        <f t="shared" si="1"/>
        <v>Bereinigt am:</v>
      </c>
      <c r="D92" t="s">
        <v>42</v>
      </c>
      <c r="E92" s="23" t="s">
        <v>563</v>
      </c>
      <c r="F92" s="23" t="s">
        <v>564</v>
      </c>
      <c r="G92" s="23" t="s">
        <v>565</v>
      </c>
      <c r="H92" s="23" t="s">
        <v>566</v>
      </c>
      <c r="I92" s="23" t="s">
        <v>567</v>
      </c>
      <c r="J92" s="4" t="s">
        <v>568</v>
      </c>
      <c r="K92" s="23" t="s">
        <v>569</v>
      </c>
      <c r="L92" s="23" t="s">
        <v>570</v>
      </c>
      <c r="M92" s="23" t="s">
        <v>571</v>
      </c>
    </row>
    <row r="93" spans="3:14" x14ac:dyDescent="0.25">
      <c r="C93" t="str">
        <f t="shared" si="1"/>
        <v/>
      </c>
      <c r="D93" t="s">
        <v>42</v>
      </c>
      <c r="E93" s="23"/>
      <c r="F93" s="23"/>
      <c r="G93" s="23"/>
      <c r="H93" s="23"/>
      <c r="I93" s="23"/>
      <c r="J93" s="4"/>
      <c r="K93" s="23"/>
      <c r="M93" s="23"/>
    </row>
    <row r="94" spans="3:14" x14ac:dyDescent="0.25">
      <c r="C94" t="str">
        <f t="shared" si="1"/>
        <v>Dateiname:</v>
      </c>
      <c r="D94" t="s">
        <v>42</v>
      </c>
      <c r="E94" s="23" t="s">
        <v>572</v>
      </c>
      <c r="F94" s="23" t="s">
        <v>573</v>
      </c>
      <c r="G94" s="23" t="s">
        <v>574</v>
      </c>
      <c r="H94" s="23" t="s">
        <v>575</v>
      </c>
      <c r="I94" s="23" t="s">
        <v>576</v>
      </c>
      <c r="J94" s="4" t="s">
        <v>577</v>
      </c>
      <c r="K94" s="23" t="s">
        <v>578</v>
      </c>
      <c r="L94" s="23" t="s">
        <v>579</v>
      </c>
      <c r="M94" s="23" t="s">
        <v>580</v>
      </c>
    </row>
    <row r="95" spans="3:14" x14ac:dyDescent="0.25">
      <c r="C95" t="str">
        <f t="shared" si="1"/>
        <v/>
      </c>
      <c r="D95" t="s">
        <v>42</v>
      </c>
      <c r="E95" s="23"/>
      <c r="F95" s="23"/>
      <c r="G95" s="23"/>
      <c r="H95" s="23"/>
      <c r="I95" s="23"/>
      <c r="J95" s="4"/>
      <c r="K95" s="23"/>
      <c r="M95" s="23"/>
    </row>
    <row r="96" spans="3:14" x14ac:dyDescent="0.25">
      <c r="C96" t="str">
        <f t="shared" si="1"/>
        <v>Änderungsdatum</v>
      </c>
      <c r="D96" t="s">
        <v>42</v>
      </c>
      <c r="E96" s="23" t="s">
        <v>581</v>
      </c>
      <c r="F96" s="23" t="s">
        <v>582</v>
      </c>
      <c r="G96" s="23" t="s">
        <v>583</v>
      </c>
      <c r="H96" s="23" t="s">
        <v>584</v>
      </c>
      <c r="I96" s="23" t="s">
        <v>585</v>
      </c>
      <c r="J96" s="24" t="s">
        <v>586</v>
      </c>
      <c r="K96" s="24" t="s">
        <v>587</v>
      </c>
      <c r="L96" s="24" t="s">
        <v>588</v>
      </c>
      <c r="M96" s="24" t="s">
        <v>589</v>
      </c>
    </row>
    <row r="97" spans="3:13" x14ac:dyDescent="0.25">
      <c r="C97" t="str">
        <f t="shared" si="1"/>
        <v>Massst.:</v>
      </c>
      <c r="D97" t="s">
        <v>42</v>
      </c>
      <c r="E97" s="23" t="s">
        <v>590</v>
      </c>
      <c r="F97" s="23" t="s">
        <v>591</v>
      </c>
      <c r="G97" s="23" t="s">
        <v>592</v>
      </c>
      <c r="H97" s="23" t="s">
        <v>593</v>
      </c>
      <c r="I97" s="23" t="s">
        <v>594</v>
      </c>
      <c r="J97" s="4" t="s">
        <v>595</v>
      </c>
      <c r="K97" s="23" t="s">
        <v>596</v>
      </c>
      <c r="L97" s="23" t="s">
        <v>597</v>
      </c>
      <c r="M97" s="23" t="s">
        <v>598</v>
      </c>
    </row>
    <row r="98" spans="3:13" x14ac:dyDescent="0.25">
      <c r="C98" t="str">
        <f t="shared" si="1"/>
        <v>Format:</v>
      </c>
      <c r="D98" t="s">
        <v>42</v>
      </c>
      <c r="E98" s="23" t="s">
        <v>599</v>
      </c>
      <c r="F98" s="23" t="s">
        <v>600</v>
      </c>
      <c r="G98" s="23" t="s">
        <v>601</v>
      </c>
      <c r="H98" s="23" t="s">
        <v>601</v>
      </c>
      <c r="I98" s="23" t="s">
        <v>601</v>
      </c>
      <c r="J98" s="4" t="s">
        <v>600</v>
      </c>
      <c r="K98" s="23" t="s">
        <v>602</v>
      </c>
      <c r="L98" s="23" t="s">
        <v>603</v>
      </c>
      <c r="M98" s="23" t="s">
        <v>604</v>
      </c>
    </row>
    <row r="99" spans="3:13" x14ac:dyDescent="0.25">
      <c r="C99" t="str">
        <f t="shared" si="1"/>
        <v xml:space="preserve">Baubereitschaft  </v>
      </c>
      <c r="D99" t="s">
        <v>42</v>
      </c>
      <c r="E99" s="23" t="s">
        <v>605</v>
      </c>
      <c r="F99" s="23" t="s">
        <v>606</v>
      </c>
      <c r="G99" s="23" t="s">
        <v>607</v>
      </c>
      <c r="H99" s="23" t="s">
        <v>608</v>
      </c>
      <c r="I99" s="23" t="s">
        <v>609</v>
      </c>
      <c r="J99" s="4" t="s">
        <v>610</v>
      </c>
      <c r="K99" s="23" t="s">
        <v>611</v>
      </c>
      <c r="L99" s="23" t="s">
        <v>612</v>
      </c>
      <c r="M99" s="23" t="s">
        <v>613</v>
      </c>
    </row>
    <row r="100" spans="3:13" x14ac:dyDescent="0.25">
      <c r="C100" t="str">
        <f t="shared" si="1"/>
        <v xml:space="preserve"> federn oberhalb des sturzes </v>
      </c>
      <c r="D100" t="s">
        <v>42</v>
      </c>
      <c r="E100" s="23" t="s">
        <v>614</v>
      </c>
      <c r="F100" s="23" t="s">
        <v>615</v>
      </c>
      <c r="G100" s="23" t="s">
        <v>616</v>
      </c>
      <c r="H100" s="23" t="s">
        <v>617</v>
      </c>
      <c r="I100" s="23" t="s">
        <v>110</v>
      </c>
      <c r="J100" s="4" t="s">
        <v>618</v>
      </c>
      <c r="K100" s="23" t="s">
        <v>112</v>
      </c>
      <c r="L100" s="23" t="s">
        <v>113</v>
      </c>
      <c r="M100" s="23" t="s">
        <v>114</v>
      </c>
    </row>
    <row r="101" spans="3:13" x14ac:dyDescent="0.25">
      <c r="C101" t="str">
        <f t="shared" si="1"/>
        <v>Vertikaler beschlag (vl-t)</v>
      </c>
      <c r="D101" t="s">
        <v>42</v>
      </c>
      <c r="E101" s="23" t="s">
        <v>619</v>
      </c>
      <c r="F101" s="23" t="s">
        <v>620</v>
      </c>
      <c r="G101" s="23" t="s">
        <v>621</v>
      </c>
      <c r="H101" s="23" t="s">
        <v>622</v>
      </c>
      <c r="I101" s="23" t="s">
        <v>623</v>
      </c>
      <c r="J101" s="4" t="s">
        <v>624</v>
      </c>
      <c r="K101" s="4" t="s">
        <v>625</v>
      </c>
      <c r="L101" s="4" t="s">
        <v>626</v>
      </c>
      <c r="M101" t="s">
        <v>627</v>
      </c>
    </row>
    <row r="102" spans="3:13" x14ac:dyDescent="0.25">
      <c r="C102" t="str">
        <f t="shared" si="1"/>
        <v>Kode:</v>
      </c>
      <c r="D102" t="s">
        <v>42</v>
      </c>
      <c r="E102" s="23" t="s">
        <v>628</v>
      </c>
      <c r="F102" s="23" t="s">
        <v>629</v>
      </c>
      <c r="G102" s="23" t="s">
        <v>630</v>
      </c>
      <c r="H102" s="23" t="s">
        <v>631</v>
      </c>
      <c r="I102" s="23" t="s">
        <v>629</v>
      </c>
      <c r="J102" s="4" t="s">
        <v>632</v>
      </c>
      <c r="K102" s="23" t="s">
        <v>633</v>
      </c>
      <c r="L102" s="23" t="s">
        <v>634</v>
      </c>
      <c r="M102" s="23" t="s">
        <v>635</v>
      </c>
    </row>
    <row r="103" spans="3:13" x14ac:dyDescent="0.25">
      <c r="C103" t="str">
        <f t="shared" si="1"/>
        <v>Version:</v>
      </c>
      <c r="D103" t="s">
        <v>42</v>
      </c>
      <c r="E103" s="23" t="s">
        <v>636</v>
      </c>
      <c r="F103" s="23" t="s">
        <v>637</v>
      </c>
      <c r="G103" s="23" t="s">
        <v>637</v>
      </c>
      <c r="H103" s="23" t="s">
        <v>638</v>
      </c>
      <c r="I103" s="23" t="s">
        <v>637</v>
      </c>
      <c r="J103" s="4" t="s">
        <v>639</v>
      </c>
      <c r="K103" s="23" t="s">
        <v>640</v>
      </c>
      <c r="L103" s="23" t="s">
        <v>641</v>
      </c>
      <c r="M103" s="23" t="s">
        <v>642</v>
      </c>
    </row>
    <row r="104" spans="3:13" x14ac:dyDescent="0.25">
      <c r="C104" t="str">
        <f t="shared" si="1"/>
        <v>Nicht erfordelich</v>
      </c>
      <c r="D104" t="s">
        <v>42</v>
      </c>
      <c r="E104" s="23" t="s">
        <v>643</v>
      </c>
      <c r="F104" s="23" t="s">
        <v>644</v>
      </c>
      <c r="G104" s="4" t="s">
        <v>645</v>
      </c>
      <c r="H104" s="4" t="s">
        <v>646</v>
      </c>
      <c r="I104" s="4" t="s">
        <v>647</v>
      </c>
      <c r="J104" s="4" t="s">
        <v>648</v>
      </c>
      <c r="K104" s="23" t="s">
        <v>649</v>
      </c>
      <c r="L104" s="23" t="s">
        <v>650</v>
      </c>
      <c r="M104" s="23" t="s">
        <v>651</v>
      </c>
    </row>
    <row r="105" spans="3:13" x14ac:dyDescent="0.25">
      <c r="C105" t="str">
        <f t="shared" si="1"/>
        <v/>
      </c>
      <c r="D105" t="s">
        <v>42</v>
      </c>
    </row>
    <row r="106" spans="3:13" x14ac:dyDescent="0.25">
      <c r="C106" t="str">
        <f t="shared" si="1"/>
        <v>Fülen sie bitte markierte felder!</v>
      </c>
      <c r="D106" t="s">
        <v>42</v>
      </c>
      <c r="E106" s="23" t="s">
        <v>652</v>
      </c>
      <c r="F106" s="23" t="s">
        <v>653</v>
      </c>
      <c r="G106" s="23" t="s">
        <v>654</v>
      </c>
      <c r="H106" s="23" t="s">
        <v>655</v>
      </c>
      <c r="I106" s="23" t="s">
        <v>656</v>
      </c>
      <c r="J106" s="4" t="s">
        <v>657</v>
      </c>
      <c r="K106" s="23" t="s">
        <v>658</v>
      </c>
      <c r="L106" s="23" t="s">
        <v>659</v>
      </c>
      <c r="M106" s="23" t="s">
        <v>660</v>
      </c>
    </row>
    <row r="107" spans="3:13" x14ac:dyDescent="0.25">
      <c r="C107" t="str">
        <f t="shared" si="1"/>
        <v/>
      </c>
      <c r="D107" t="s">
        <v>42</v>
      </c>
      <c r="E107" s="23"/>
      <c r="F107" s="23"/>
      <c r="G107" s="23"/>
      <c r="H107" s="23"/>
      <c r="I107" s="23"/>
      <c r="J107" s="4"/>
      <c r="K107" s="23"/>
      <c r="M107" s="23"/>
    </row>
    <row r="108" spans="3:13" x14ac:dyDescent="0.25">
      <c r="C108" t="str">
        <f t="shared" si="1"/>
        <v/>
      </c>
      <c r="D108" t="s">
        <v>42</v>
      </c>
    </row>
    <row r="109" spans="3:13" x14ac:dyDescent="0.25">
      <c r="C109" t="str">
        <f t="shared" si="1"/>
        <v>Bedienung</v>
      </c>
      <c r="D109" t="s">
        <v>42</v>
      </c>
      <c r="E109" s="23" t="s">
        <v>661</v>
      </c>
      <c r="F109" s="23" t="s">
        <v>662</v>
      </c>
      <c r="G109" s="23" t="s">
        <v>663</v>
      </c>
      <c r="H109" s="23" t="s">
        <v>664</v>
      </c>
      <c r="I109" s="23" t="s">
        <v>665</v>
      </c>
      <c r="J109" s="23" t="s">
        <v>666</v>
      </c>
      <c r="K109" s="23" t="s">
        <v>667</v>
      </c>
      <c r="L109" s="23" t="s">
        <v>668</v>
      </c>
      <c r="M109" s="23" t="s">
        <v>669</v>
      </c>
    </row>
    <row r="110" spans="3:13" x14ac:dyDescent="0.25">
      <c r="C110" t="str">
        <f t="shared" si="1"/>
        <v>Hand</v>
      </c>
      <c r="D110" t="s">
        <v>42</v>
      </c>
      <c r="E110" s="23" t="s">
        <v>670</v>
      </c>
      <c r="F110" s="23" t="s">
        <v>671</v>
      </c>
      <c r="G110" s="23" t="s">
        <v>672</v>
      </c>
      <c r="H110" s="23" t="s">
        <v>673</v>
      </c>
      <c r="I110" s="23" t="s">
        <v>674</v>
      </c>
      <c r="J110" s="23" t="s">
        <v>672</v>
      </c>
      <c r="K110" s="23" t="s">
        <v>675</v>
      </c>
      <c r="L110" s="23" t="s">
        <v>676</v>
      </c>
      <c r="M110" s="27" t="s">
        <v>677</v>
      </c>
    </row>
    <row r="111" spans="3:13" x14ac:dyDescent="0.25">
      <c r="C111" t="str">
        <f t="shared" si="1"/>
        <v>Elektrisch</v>
      </c>
      <c r="D111" t="s">
        <v>42</v>
      </c>
      <c r="E111" s="23" t="s">
        <v>678</v>
      </c>
      <c r="F111" s="23" t="s">
        <v>679</v>
      </c>
      <c r="G111" s="23" t="s">
        <v>680</v>
      </c>
      <c r="H111" s="23" t="s">
        <v>681</v>
      </c>
      <c r="I111" s="23" t="s">
        <v>682</v>
      </c>
      <c r="J111" s="23" t="s">
        <v>680</v>
      </c>
      <c r="K111" s="23" t="s">
        <v>683</v>
      </c>
      <c r="L111" s="23" t="s">
        <v>684</v>
      </c>
      <c r="M111" s="23" t="s">
        <v>502</v>
      </c>
    </row>
    <row r="112" spans="3:13" x14ac:dyDescent="0.25">
      <c r="C112" t="str">
        <f t="shared" si="1"/>
        <v>Haspeklettenbedient</v>
      </c>
      <c r="D112" t="s">
        <v>42</v>
      </c>
      <c r="E112" s="23" t="s">
        <v>685</v>
      </c>
      <c r="F112" s="23" t="s">
        <v>686</v>
      </c>
      <c r="G112" s="23" t="s">
        <v>687</v>
      </c>
      <c r="H112" s="23" t="s">
        <v>688</v>
      </c>
      <c r="I112" s="23" t="s">
        <v>689</v>
      </c>
      <c r="J112" s="23" t="s">
        <v>690</v>
      </c>
      <c r="K112" s="23" t="s">
        <v>691</v>
      </c>
      <c r="L112" s="23" t="s">
        <v>692</v>
      </c>
      <c r="M112" s="23" t="s">
        <v>693</v>
      </c>
    </row>
    <row r="113" spans="3:14" x14ac:dyDescent="0.25">
      <c r="C113" t="str">
        <f t="shared" si="1"/>
        <v/>
      </c>
      <c r="D113" t="s">
        <v>42</v>
      </c>
      <c r="E113" s="23"/>
      <c r="F113" s="23"/>
      <c r="G113" s="23"/>
      <c r="H113" s="23"/>
      <c r="I113" s="23"/>
      <c r="J113" s="23"/>
      <c r="K113" s="23"/>
      <c r="L113" s="23"/>
    </row>
    <row r="114" spans="3:14" x14ac:dyDescent="0.25">
      <c r="C114" t="str">
        <f t="shared" si="1"/>
        <v/>
      </c>
      <c r="D114" t="s">
        <v>42</v>
      </c>
    </row>
    <row r="115" spans="3:14" x14ac:dyDescent="0.25">
      <c r="C115" t="str">
        <f t="shared" si="1"/>
        <v>Antriebesposition</v>
      </c>
      <c r="D115" t="s">
        <v>42</v>
      </c>
      <c r="E115" s="23" t="s">
        <v>694</v>
      </c>
      <c r="F115" s="23" t="s">
        <v>695</v>
      </c>
      <c r="G115" s="23" t="s">
        <v>696</v>
      </c>
      <c r="H115" s="23" t="s">
        <v>697</v>
      </c>
      <c r="I115" s="23" t="s">
        <v>698</v>
      </c>
      <c r="J115" s="4" t="s">
        <v>699</v>
      </c>
      <c r="K115" s="23" t="s">
        <v>700</v>
      </c>
      <c r="L115" s="23" t="s">
        <v>701</v>
      </c>
      <c r="M115" s="23" t="s">
        <v>702</v>
      </c>
    </row>
    <row r="116" spans="3:14" x14ac:dyDescent="0.25">
      <c r="C116" t="str">
        <f t="shared" si="1"/>
        <v>Auf der linken Seiten</v>
      </c>
      <c r="D116" t="s">
        <v>42</v>
      </c>
      <c r="E116" s="23" t="s">
        <v>703</v>
      </c>
      <c r="F116" s="23" t="s">
        <v>704</v>
      </c>
      <c r="G116" s="23" t="s">
        <v>705</v>
      </c>
      <c r="H116" s="23" t="s">
        <v>706</v>
      </c>
      <c r="I116" s="23" t="s">
        <v>707</v>
      </c>
      <c r="J116" s="4" t="s">
        <v>708</v>
      </c>
      <c r="K116" s="23" t="s">
        <v>709</v>
      </c>
      <c r="L116" s="23" t="s">
        <v>710</v>
      </c>
      <c r="M116" s="23" t="s">
        <v>711</v>
      </c>
    </row>
    <row r="117" spans="3:14" x14ac:dyDescent="0.25">
      <c r="C117" t="str">
        <f t="shared" si="1"/>
        <v>Auf der rechten Seiten</v>
      </c>
      <c r="D117" t="s">
        <v>42</v>
      </c>
      <c r="E117" s="23" t="s">
        <v>712</v>
      </c>
      <c r="F117" s="23" t="s">
        <v>713</v>
      </c>
      <c r="G117" s="23" t="s">
        <v>714</v>
      </c>
      <c r="H117" s="23" t="s">
        <v>715</v>
      </c>
      <c r="I117" s="23" t="s">
        <v>716</v>
      </c>
      <c r="J117" s="4" t="s">
        <v>717</v>
      </c>
      <c r="K117" s="23" t="s">
        <v>718</v>
      </c>
      <c r="L117" s="23" t="s">
        <v>719</v>
      </c>
      <c r="M117" s="23" t="s">
        <v>720</v>
      </c>
    </row>
    <row r="118" spans="3:14" x14ac:dyDescent="0.25">
      <c r="C118" t="str">
        <f t="shared" si="1"/>
        <v/>
      </c>
      <c r="D118" t="s">
        <v>42</v>
      </c>
    </row>
    <row r="119" spans="3:14" x14ac:dyDescent="0.25">
      <c r="C119" t="str">
        <f t="shared" si="1"/>
        <v>Extra aufhängung federpaket</v>
      </c>
      <c r="D119" t="s">
        <v>42</v>
      </c>
      <c r="E119" s="23" t="s">
        <v>721</v>
      </c>
      <c r="F119" s="23" t="s">
        <v>722</v>
      </c>
      <c r="G119" s="23" t="s">
        <v>723</v>
      </c>
      <c r="H119" s="23" t="s">
        <v>724</v>
      </c>
      <c r="I119" s="23" t="s">
        <v>725</v>
      </c>
      <c r="J119" s="4" t="s">
        <v>726</v>
      </c>
      <c r="K119" t="s">
        <v>727</v>
      </c>
      <c r="L119" t="s">
        <v>728</v>
      </c>
      <c r="M119" t="s">
        <v>729</v>
      </c>
    </row>
    <row r="120" spans="3:14" x14ac:dyDescent="0.25">
      <c r="C120" t="str">
        <f t="shared" si="1"/>
        <v>Wenn w&lt; 2000 - baus-1 feder (spr-1)</v>
      </c>
      <c r="D120" t="s">
        <v>42</v>
      </c>
      <c r="E120" s="23" t="s">
        <v>730</v>
      </c>
      <c r="F120" s="23" t="s">
        <v>731</v>
      </c>
      <c r="G120" s="23" t="s">
        <v>732</v>
      </c>
      <c r="H120" s="23" t="s">
        <v>733</v>
      </c>
      <c r="I120" s="23" t="s">
        <v>734</v>
      </c>
      <c r="J120" s="4" t="s">
        <v>735</v>
      </c>
      <c r="K120" t="s">
        <v>736</v>
      </c>
      <c r="L120" t="s">
        <v>737</v>
      </c>
      <c r="M120" t="s">
        <v>738</v>
      </c>
    </row>
    <row r="121" spans="3:14" x14ac:dyDescent="0.25">
      <c r="C121" t="str">
        <f t="shared" si="1"/>
        <v>Wenn 2000&gt;=w&lt;6000- baus-2 federn (spr-2)</v>
      </c>
      <c r="D121" t="s">
        <v>42</v>
      </c>
      <c r="E121" s="23" t="s">
        <v>739</v>
      </c>
      <c r="F121" s="23" t="s">
        <v>740</v>
      </c>
      <c r="G121" s="23" t="s">
        <v>741</v>
      </c>
      <c r="H121" s="23" t="s">
        <v>742</v>
      </c>
      <c r="I121" s="23" t="s">
        <v>743</v>
      </c>
      <c r="J121" s="4" t="s">
        <v>744</v>
      </c>
      <c r="K121" t="s">
        <v>745</v>
      </c>
      <c r="L121" t="s">
        <v>746</v>
      </c>
      <c r="M121" t="s">
        <v>747</v>
      </c>
    </row>
    <row r="122" spans="3:14" x14ac:dyDescent="0.25">
      <c r="C122" t="str">
        <f t="shared" si="1"/>
        <v>Wenn w&gt;=6000 - baus-4 federn (spr-4)</v>
      </c>
      <c r="D122" t="s">
        <v>42</v>
      </c>
      <c r="E122" s="23" t="s">
        <v>748</v>
      </c>
      <c r="F122" s="23" t="s">
        <v>749</v>
      </c>
      <c r="G122" s="23" t="s">
        <v>750</v>
      </c>
      <c r="H122" s="23" t="s">
        <v>751</v>
      </c>
      <c r="I122" s="23" t="s">
        <v>752</v>
      </c>
      <c r="J122" s="4" t="s">
        <v>753</v>
      </c>
      <c r="K122" t="s">
        <v>754</v>
      </c>
      <c r="L122" t="s">
        <v>755</v>
      </c>
      <c r="M122" t="s">
        <v>756</v>
      </c>
    </row>
    <row r="123" spans="3:14" x14ac:dyDescent="0.25">
      <c r="C123" t="str">
        <f t="shared" si="1"/>
        <v/>
      </c>
      <c r="D123" t="s">
        <v>42</v>
      </c>
    </row>
    <row r="124" spans="3:14" x14ac:dyDescent="0.25">
      <c r="C124" t="str">
        <f t="shared" si="1"/>
        <v>Paneel-typ</v>
      </c>
      <c r="D124" t="s">
        <v>42</v>
      </c>
      <c r="E124" s="23" t="s">
        <v>757</v>
      </c>
      <c r="F124" s="23" t="s">
        <v>758</v>
      </c>
      <c r="G124" s="4" t="s">
        <v>759</v>
      </c>
      <c r="H124" s="23" t="s">
        <v>760</v>
      </c>
      <c r="I124" s="23" t="s">
        <v>761</v>
      </c>
      <c r="J124" s="4" t="s">
        <v>762</v>
      </c>
      <c r="K124" s="23" t="s">
        <v>763</v>
      </c>
      <c r="L124" s="23" t="s">
        <v>764</v>
      </c>
      <c r="M124" s="23" t="s">
        <v>765</v>
      </c>
    </row>
    <row r="125" spans="3:14" x14ac:dyDescent="0.25">
      <c r="C125" t="str">
        <f t="shared" si="1"/>
        <v>40mm</v>
      </c>
      <c r="D125" t="s">
        <v>42</v>
      </c>
      <c r="E125" s="28" t="s">
        <v>766</v>
      </c>
      <c r="F125" s="28" t="s">
        <v>766</v>
      </c>
      <c r="G125" s="28" t="s">
        <v>766</v>
      </c>
      <c r="H125" s="28" t="s">
        <v>766</v>
      </c>
      <c r="I125" s="28" t="s">
        <v>766</v>
      </c>
      <c r="J125" s="28" t="s">
        <v>766</v>
      </c>
      <c r="K125" s="28" t="s">
        <v>766</v>
      </c>
      <c r="L125" s="28" t="s">
        <v>767</v>
      </c>
      <c r="M125" s="28" t="s">
        <v>766</v>
      </c>
      <c r="N125" s="28" t="s">
        <v>768</v>
      </c>
    </row>
    <row r="126" spans="3:14" x14ac:dyDescent="0.25">
      <c r="C126" t="str">
        <f t="shared" si="1"/>
        <v>80mm</v>
      </c>
      <c r="D126" t="s">
        <v>42</v>
      </c>
      <c r="E126" s="28" t="s">
        <v>769</v>
      </c>
      <c r="F126" s="28" t="s">
        <v>769</v>
      </c>
      <c r="G126" s="28" t="s">
        <v>769</v>
      </c>
      <c r="H126" s="28" t="s">
        <v>769</v>
      </c>
      <c r="I126" s="28" t="s">
        <v>769</v>
      </c>
      <c r="J126" s="28" t="s">
        <v>769</v>
      </c>
      <c r="K126" s="28" t="s">
        <v>769</v>
      </c>
      <c r="L126" s="28" t="s">
        <v>770</v>
      </c>
      <c r="M126" s="28" t="s">
        <v>769</v>
      </c>
      <c r="N126" s="28" t="s">
        <v>771</v>
      </c>
    </row>
    <row r="127" spans="3:14" x14ac:dyDescent="0.25">
      <c r="C127" t="str">
        <f t="shared" si="1"/>
        <v/>
      </c>
    </row>
    <row r="128" spans="3:14" x14ac:dyDescent="0.25">
      <c r="C128" t="str">
        <f t="shared" si="1"/>
        <v/>
      </c>
    </row>
    <row r="129" spans="3:14" x14ac:dyDescent="0.25">
      <c r="C129" t="str">
        <f t="shared" si="1"/>
        <v>Laufschienen-Typ</v>
      </c>
      <c r="E129" s="28" t="s">
        <v>772</v>
      </c>
      <c r="F129" s="28" t="s">
        <v>773</v>
      </c>
      <c r="G129" s="28" t="s">
        <v>774</v>
      </c>
      <c r="H129" s="28" t="s">
        <v>775</v>
      </c>
      <c r="I129" s="28" t="s">
        <v>776</v>
      </c>
      <c r="J129" s="28" t="s">
        <v>777</v>
      </c>
      <c r="K129" s="28" t="s">
        <v>778</v>
      </c>
      <c r="L129" s="28" t="s">
        <v>779</v>
      </c>
      <c r="M129" s="28" t="s">
        <v>780</v>
      </c>
    </row>
    <row r="130" spans="3:14" x14ac:dyDescent="0.25">
      <c r="C130" t="str">
        <f t="shared" si="1"/>
        <v>2"</v>
      </c>
      <c r="E130" s="28" t="s">
        <v>781</v>
      </c>
      <c r="F130" s="28" t="s">
        <v>781</v>
      </c>
      <c r="G130" s="28" t="s">
        <v>781</v>
      </c>
      <c r="H130" s="28" t="s">
        <v>781</v>
      </c>
      <c r="I130" s="28" t="s">
        <v>781</v>
      </c>
      <c r="J130" s="28" t="s">
        <v>781</v>
      </c>
      <c r="K130" s="28" t="s">
        <v>781</v>
      </c>
      <c r="L130" s="28" t="s">
        <v>781</v>
      </c>
      <c r="M130" s="28" t="s">
        <v>781</v>
      </c>
      <c r="N130" s="28" t="s">
        <v>781</v>
      </c>
    </row>
    <row r="131" spans="3:14" x14ac:dyDescent="0.25">
      <c r="C131" t="str">
        <f t="shared" si="1"/>
        <v>3"</v>
      </c>
      <c r="E131" s="28" t="s">
        <v>782</v>
      </c>
      <c r="F131" s="28" t="s">
        <v>782</v>
      </c>
      <c r="G131" s="28" t="s">
        <v>782</v>
      </c>
      <c r="H131" s="28" t="s">
        <v>782</v>
      </c>
      <c r="I131" s="28" t="s">
        <v>782</v>
      </c>
      <c r="J131" s="28" t="s">
        <v>782</v>
      </c>
      <c r="K131" s="28" t="s">
        <v>782</v>
      </c>
      <c r="L131" s="28" t="s">
        <v>782</v>
      </c>
      <c r="M131" s="28" t="s">
        <v>782</v>
      </c>
      <c r="N131" s="28" t="s">
        <v>782</v>
      </c>
    </row>
    <row r="132" spans="3:14" x14ac:dyDescent="0.25">
      <c r="C132" t="str">
        <f t="shared" si="1"/>
        <v/>
      </c>
    </row>
    <row r="133" spans="3:14" x14ac:dyDescent="0.25">
      <c r="C133" t="str">
        <f t="shared" ref="C133:C139" si="2">IF(E133="","",VLOOKUP(E133,E133:U133,$C$2,FALSE))</f>
        <v>freie Raumtiefe.</v>
      </c>
      <c r="E133" s="16" t="s">
        <v>783</v>
      </c>
      <c r="F133" s="16" t="s">
        <v>784</v>
      </c>
      <c r="G133" s="16" t="s">
        <v>785</v>
      </c>
      <c r="H133" s="16" t="s">
        <v>786</v>
      </c>
      <c r="I133" s="16" t="s">
        <v>787</v>
      </c>
      <c r="J133" s="16" t="s">
        <v>788</v>
      </c>
      <c r="K133" s="24" t="s">
        <v>789</v>
      </c>
      <c r="L133" s="24" t="s">
        <v>790</v>
      </c>
      <c r="M133" s="24" t="s">
        <v>791</v>
      </c>
      <c r="N133" s="16"/>
    </row>
    <row r="134" spans="3:14" x14ac:dyDescent="0.25">
      <c r="C134" t="str">
        <f t="shared" si="2"/>
        <v>Der obere Rand des notwendigen Montagebereichs</v>
      </c>
      <c r="E134" s="16" t="s">
        <v>792</v>
      </c>
      <c r="F134" s="16" t="s">
        <v>793</v>
      </c>
      <c r="G134" s="16" t="s">
        <v>794</v>
      </c>
      <c r="H134" s="16" t="s">
        <v>795</v>
      </c>
      <c r="I134" s="16" t="s">
        <v>796</v>
      </c>
      <c r="J134" s="16" t="s">
        <v>797</v>
      </c>
      <c r="K134" s="24" t="s">
        <v>798</v>
      </c>
      <c r="L134" s="24" t="s">
        <v>799</v>
      </c>
      <c r="M134" s="24" t="s">
        <v>800</v>
      </c>
      <c r="N134" s="16"/>
    </row>
    <row r="135" spans="3:14" x14ac:dyDescent="0.25">
      <c r="C135" t="str">
        <f t="shared" si="2"/>
        <v>Wellenachse über dem Boden</v>
      </c>
      <c r="E135" s="16" t="s">
        <v>801</v>
      </c>
      <c r="F135" s="16" t="s">
        <v>802</v>
      </c>
      <c r="G135" s="16" t="s">
        <v>803</v>
      </c>
      <c r="H135" s="24" t="s">
        <v>804</v>
      </c>
      <c r="I135" s="16" t="s">
        <v>805</v>
      </c>
      <c r="J135" s="16" t="s">
        <v>806</v>
      </c>
      <c r="K135" s="24" t="s">
        <v>807</v>
      </c>
      <c r="L135" s="24" t="s">
        <v>808</v>
      </c>
      <c r="M135" s="24" t="s">
        <v>809</v>
      </c>
      <c r="N135" s="16"/>
    </row>
    <row r="136" spans="3:14" x14ac:dyDescent="0.25">
      <c r="C136" t="str">
        <f t="shared" si="2"/>
        <v>Seite der Motorstandort</v>
      </c>
      <c r="E136" s="16" t="s">
        <v>810</v>
      </c>
      <c r="F136" s="16" t="s">
        <v>811</v>
      </c>
      <c r="G136" s="16" t="s">
        <v>812</v>
      </c>
      <c r="H136" s="24" t="s">
        <v>813</v>
      </c>
      <c r="I136" s="16" t="s">
        <v>814</v>
      </c>
      <c r="J136" s="16" t="s">
        <v>815</v>
      </c>
      <c r="K136" s="24" t="s">
        <v>816</v>
      </c>
      <c r="L136" s="24" t="s">
        <v>817</v>
      </c>
      <c r="M136" s="24" t="s">
        <v>818</v>
      </c>
      <c r="N136" s="16"/>
    </row>
    <row r="137" spans="3:14" x14ac:dyDescent="0.25">
      <c r="C137" t="str">
        <f t="shared" si="2"/>
        <v/>
      </c>
    </row>
    <row r="138" spans="3:14" x14ac:dyDescent="0.25">
      <c r="C138" t="str">
        <f t="shared" si="2"/>
        <v xml:space="preserve"> Höhergeführter Beschlag (HL)</v>
      </c>
      <c r="E138" s="23" t="s">
        <v>819</v>
      </c>
      <c r="F138" s="23" t="s">
        <v>820</v>
      </c>
      <c r="G138" s="23" t="s">
        <v>821</v>
      </c>
      <c r="H138" s="23" t="s">
        <v>822</v>
      </c>
      <c r="I138" s="23" t="s">
        <v>823</v>
      </c>
      <c r="J138" s="23" t="s">
        <v>824</v>
      </c>
      <c r="K138" s="23" t="s">
        <v>825</v>
      </c>
      <c r="L138" s="23" t="s">
        <v>826</v>
      </c>
      <c r="M138" s="23" t="s">
        <v>827</v>
      </c>
      <c r="N138" s="28"/>
    </row>
    <row r="139" spans="3:14" x14ac:dyDescent="0.25">
      <c r="C139" t="str">
        <f t="shared" si="2"/>
        <v>Vertikaler Beschlag (VL)</v>
      </c>
      <c r="E139" s="23" t="s">
        <v>828</v>
      </c>
      <c r="F139" s="23" t="s">
        <v>829</v>
      </c>
      <c r="G139" s="23" t="s">
        <v>830</v>
      </c>
      <c r="H139" s="23" t="s">
        <v>831</v>
      </c>
      <c r="I139" s="23" t="s">
        <v>832</v>
      </c>
      <c r="J139" s="29" t="s">
        <v>833</v>
      </c>
      <c r="K139" s="23" t="s">
        <v>834</v>
      </c>
      <c r="L139" s="23" t="s">
        <v>835</v>
      </c>
      <c r="M139" s="23" t="s">
        <v>836</v>
      </c>
    </row>
    <row r="140" spans="3:14" ht="15" customHeight="1" x14ac:dyDescent="0.25">
      <c r="C140" t="str">
        <f>IF(E140="","",VLOOKUP(E140,E140:U140,$C$2,FALSE))</f>
        <v>Angebot/Bestellung:</v>
      </c>
      <c r="E140" t="s">
        <v>837</v>
      </c>
      <c r="F140" t="s">
        <v>838</v>
      </c>
      <c r="G140" t="s">
        <v>839</v>
      </c>
      <c r="H140" t="s">
        <v>840</v>
      </c>
      <c r="I140" t="s">
        <v>841</v>
      </c>
      <c r="J140" t="s">
        <v>842</v>
      </c>
      <c r="K140" t="s">
        <v>843</v>
      </c>
      <c r="L140" t="s">
        <v>844</v>
      </c>
      <c r="M140" t="s">
        <v>845</v>
      </c>
    </row>
    <row r="141" spans="3:14" ht="15" customHeight="1" x14ac:dyDescent="0.25">
      <c r="C141" t="str">
        <f>IF(E141="","",VLOOKUP(E141,E141:U141,$C$2,FALSE))</f>
        <v>Position:</v>
      </c>
      <c r="E141" t="s">
        <v>846</v>
      </c>
      <c r="F141" t="s">
        <v>847</v>
      </c>
      <c r="G141" t="s">
        <v>847</v>
      </c>
      <c r="H141" t="s">
        <v>848</v>
      </c>
      <c r="I141" t="s">
        <v>849</v>
      </c>
      <c r="J141" t="s">
        <v>850</v>
      </c>
      <c r="K141" t="s">
        <v>851</v>
      </c>
      <c r="L141" t="s">
        <v>852</v>
      </c>
      <c r="M141" t="s">
        <v>853</v>
      </c>
    </row>
    <row r="142" spans="3:14" x14ac:dyDescent="0.25">
      <c r="C142" t="str">
        <f t="shared" ref="C142:C205" si="3">IF(F142="","",VLOOKUP(F142,F142:V142,$C$2,FALSE))</f>
        <v/>
      </c>
    </row>
    <row r="143" spans="3:14" ht="15" customHeight="1" x14ac:dyDescent="0.25">
      <c r="C143" t="str">
        <f t="shared" si="3"/>
        <v/>
      </c>
    </row>
    <row r="144" spans="3:14" ht="15" customHeight="1" x14ac:dyDescent="0.25">
      <c r="C144" t="str">
        <f t="shared" si="3"/>
        <v/>
      </c>
    </row>
    <row r="145" spans="3:3" x14ac:dyDescent="0.25">
      <c r="C145" t="str">
        <f t="shared" si="3"/>
        <v/>
      </c>
    </row>
    <row r="146" spans="3:3" x14ac:dyDescent="0.25">
      <c r="C146" t="str">
        <f t="shared" si="3"/>
        <v/>
      </c>
    </row>
    <row r="147" spans="3:3" x14ac:dyDescent="0.25">
      <c r="C147" t="str">
        <f t="shared" si="3"/>
        <v/>
      </c>
    </row>
    <row r="148" spans="3:3" x14ac:dyDescent="0.25">
      <c r="C148" t="str">
        <f t="shared" si="3"/>
        <v/>
      </c>
    </row>
    <row r="149" spans="3:3" x14ac:dyDescent="0.25">
      <c r="C149" t="str">
        <f t="shared" si="3"/>
        <v/>
      </c>
    </row>
    <row r="150" spans="3:3" x14ac:dyDescent="0.25">
      <c r="C150" t="str">
        <f t="shared" si="3"/>
        <v/>
      </c>
    </row>
    <row r="151" spans="3:3" x14ac:dyDescent="0.25">
      <c r="C151" t="str">
        <f t="shared" si="3"/>
        <v/>
      </c>
    </row>
    <row r="152" spans="3:3" x14ac:dyDescent="0.25">
      <c r="C152" t="str">
        <f t="shared" si="3"/>
        <v/>
      </c>
    </row>
    <row r="153" spans="3:3" x14ac:dyDescent="0.25">
      <c r="C153" t="str">
        <f t="shared" si="3"/>
        <v/>
      </c>
    </row>
    <row r="154" spans="3:3" x14ac:dyDescent="0.25">
      <c r="C154" t="str">
        <f t="shared" si="3"/>
        <v/>
      </c>
    </row>
    <row r="155" spans="3:3" x14ac:dyDescent="0.25">
      <c r="C155" t="str">
        <f t="shared" si="3"/>
        <v/>
      </c>
    </row>
    <row r="156" spans="3:3" x14ac:dyDescent="0.25">
      <c r="C156" t="str">
        <f t="shared" si="3"/>
        <v/>
      </c>
    </row>
    <row r="157" spans="3:3" x14ac:dyDescent="0.25">
      <c r="C157" t="str">
        <f t="shared" si="3"/>
        <v/>
      </c>
    </row>
    <row r="158" spans="3:3" x14ac:dyDescent="0.25">
      <c r="C158" t="str">
        <f t="shared" si="3"/>
        <v/>
      </c>
    </row>
    <row r="159" spans="3:3" x14ac:dyDescent="0.25">
      <c r="C159" t="str">
        <f t="shared" si="3"/>
        <v/>
      </c>
    </row>
    <row r="160" spans="3:3" x14ac:dyDescent="0.25">
      <c r="C160" t="str">
        <f t="shared" si="3"/>
        <v/>
      </c>
    </row>
    <row r="161" spans="3:3" x14ac:dyDescent="0.25">
      <c r="C161" t="str">
        <f t="shared" si="3"/>
        <v/>
      </c>
    </row>
    <row r="162" spans="3:3" x14ac:dyDescent="0.25">
      <c r="C162" t="str">
        <f t="shared" si="3"/>
        <v/>
      </c>
    </row>
    <row r="163" spans="3:3" x14ac:dyDescent="0.25">
      <c r="C163" t="str">
        <f t="shared" si="3"/>
        <v/>
      </c>
    </row>
    <row r="164" spans="3:3" x14ac:dyDescent="0.25">
      <c r="C164" t="str">
        <f t="shared" si="3"/>
        <v/>
      </c>
    </row>
    <row r="165" spans="3:3" x14ac:dyDescent="0.25">
      <c r="C165" t="str">
        <f t="shared" si="3"/>
        <v/>
      </c>
    </row>
    <row r="166" spans="3:3" x14ac:dyDescent="0.25">
      <c r="C166" t="str">
        <f t="shared" si="3"/>
        <v/>
      </c>
    </row>
    <row r="167" spans="3:3" x14ac:dyDescent="0.25">
      <c r="C167" t="str">
        <f t="shared" si="3"/>
        <v/>
      </c>
    </row>
    <row r="168" spans="3:3" x14ac:dyDescent="0.25">
      <c r="C168" t="str">
        <f t="shared" si="3"/>
        <v/>
      </c>
    </row>
    <row r="169" spans="3:3" x14ac:dyDescent="0.25">
      <c r="C169" t="str">
        <f t="shared" si="3"/>
        <v/>
      </c>
    </row>
    <row r="170" spans="3:3" x14ac:dyDescent="0.25">
      <c r="C170" t="str">
        <f t="shared" si="3"/>
        <v/>
      </c>
    </row>
    <row r="171" spans="3:3" x14ac:dyDescent="0.25">
      <c r="C171" t="str">
        <f t="shared" si="3"/>
        <v/>
      </c>
    </row>
    <row r="172" spans="3:3" x14ac:dyDescent="0.25">
      <c r="C172" t="str">
        <f t="shared" si="3"/>
        <v/>
      </c>
    </row>
    <row r="173" spans="3:3" x14ac:dyDescent="0.25">
      <c r="C173" t="str">
        <f t="shared" si="3"/>
        <v/>
      </c>
    </row>
    <row r="174" spans="3:3" x14ac:dyDescent="0.25">
      <c r="C174" t="str">
        <f t="shared" si="3"/>
        <v/>
      </c>
    </row>
    <row r="175" spans="3:3" x14ac:dyDescent="0.25">
      <c r="C175" t="str">
        <f t="shared" si="3"/>
        <v/>
      </c>
    </row>
    <row r="176" spans="3:3" x14ac:dyDescent="0.25">
      <c r="C176" t="str">
        <f t="shared" si="3"/>
        <v/>
      </c>
    </row>
    <row r="177" spans="3:3" x14ac:dyDescent="0.25">
      <c r="C177" t="str">
        <f t="shared" si="3"/>
        <v/>
      </c>
    </row>
    <row r="178" spans="3:3" x14ac:dyDescent="0.25">
      <c r="C178" t="str">
        <f t="shared" si="3"/>
        <v/>
      </c>
    </row>
    <row r="179" spans="3:3" x14ac:dyDescent="0.25">
      <c r="C179" t="str">
        <f t="shared" si="3"/>
        <v/>
      </c>
    </row>
    <row r="180" spans="3:3" x14ac:dyDescent="0.25">
      <c r="C180" t="str">
        <f t="shared" si="3"/>
        <v/>
      </c>
    </row>
    <row r="181" spans="3:3" x14ac:dyDescent="0.25">
      <c r="C181" t="str">
        <f t="shared" si="3"/>
        <v/>
      </c>
    </row>
    <row r="182" spans="3:3" x14ac:dyDescent="0.25">
      <c r="C182" t="str">
        <f t="shared" si="3"/>
        <v/>
      </c>
    </row>
    <row r="183" spans="3:3" x14ac:dyDescent="0.25">
      <c r="C183" t="str">
        <f t="shared" si="3"/>
        <v/>
      </c>
    </row>
    <row r="184" spans="3:3" x14ac:dyDescent="0.25">
      <c r="C184" t="str">
        <f t="shared" si="3"/>
        <v/>
      </c>
    </row>
    <row r="185" spans="3:3" x14ac:dyDescent="0.25">
      <c r="C185" t="str">
        <f t="shared" si="3"/>
        <v/>
      </c>
    </row>
    <row r="186" spans="3:3" x14ac:dyDescent="0.25">
      <c r="C186" t="str">
        <f t="shared" si="3"/>
        <v/>
      </c>
    </row>
    <row r="187" spans="3:3" x14ac:dyDescent="0.25">
      <c r="C187" t="str">
        <f t="shared" si="3"/>
        <v/>
      </c>
    </row>
    <row r="188" spans="3:3" x14ac:dyDescent="0.25">
      <c r="C188" t="str">
        <f t="shared" si="3"/>
        <v/>
      </c>
    </row>
    <row r="189" spans="3:3" x14ac:dyDescent="0.25">
      <c r="C189" t="str">
        <f t="shared" si="3"/>
        <v/>
      </c>
    </row>
    <row r="190" spans="3:3" x14ac:dyDescent="0.25">
      <c r="C190" t="str">
        <f t="shared" si="3"/>
        <v/>
      </c>
    </row>
    <row r="191" spans="3:3" x14ac:dyDescent="0.25">
      <c r="C191" t="str">
        <f t="shared" si="3"/>
        <v/>
      </c>
    </row>
    <row r="192" spans="3:3" x14ac:dyDescent="0.25">
      <c r="C192" t="str">
        <f t="shared" si="3"/>
        <v/>
      </c>
    </row>
    <row r="193" spans="3:3" x14ac:dyDescent="0.25">
      <c r="C193" t="str">
        <f t="shared" si="3"/>
        <v/>
      </c>
    </row>
    <row r="194" spans="3:3" x14ac:dyDescent="0.25">
      <c r="C194" t="str">
        <f t="shared" si="3"/>
        <v/>
      </c>
    </row>
    <row r="195" spans="3:3" x14ac:dyDescent="0.25">
      <c r="C195" t="str">
        <f t="shared" si="3"/>
        <v/>
      </c>
    </row>
    <row r="196" spans="3:3" x14ac:dyDescent="0.25">
      <c r="C196" t="str">
        <f t="shared" si="3"/>
        <v/>
      </c>
    </row>
    <row r="197" spans="3:3" x14ac:dyDescent="0.25">
      <c r="C197" t="str">
        <f t="shared" si="3"/>
        <v/>
      </c>
    </row>
    <row r="198" spans="3:3" x14ac:dyDescent="0.25">
      <c r="C198" t="str">
        <f t="shared" si="3"/>
        <v/>
      </c>
    </row>
    <row r="199" spans="3:3" x14ac:dyDescent="0.25">
      <c r="C199" t="str">
        <f t="shared" si="3"/>
        <v/>
      </c>
    </row>
    <row r="200" spans="3:3" x14ac:dyDescent="0.25">
      <c r="C200" t="str">
        <f t="shared" si="3"/>
        <v/>
      </c>
    </row>
    <row r="201" spans="3:3" x14ac:dyDescent="0.25">
      <c r="C201" t="str">
        <f t="shared" si="3"/>
        <v/>
      </c>
    </row>
    <row r="202" spans="3:3" x14ac:dyDescent="0.25">
      <c r="C202" t="str">
        <f t="shared" si="3"/>
        <v/>
      </c>
    </row>
    <row r="203" spans="3:3" x14ac:dyDescent="0.25">
      <c r="C203" t="str">
        <f t="shared" si="3"/>
        <v/>
      </c>
    </row>
    <row r="204" spans="3:3" x14ac:dyDescent="0.25">
      <c r="C204" t="str">
        <f t="shared" si="3"/>
        <v/>
      </c>
    </row>
    <row r="205" spans="3:3" x14ac:dyDescent="0.25">
      <c r="C205" t="str">
        <f t="shared" si="3"/>
        <v/>
      </c>
    </row>
    <row r="206" spans="3:3" x14ac:dyDescent="0.25">
      <c r="C206" t="str">
        <f t="shared" ref="C206:C269" si="4">IF(F206="","",VLOOKUP(F206,F206:V206,$C$2,FALSE))</f>
        <v/>
      </c>
    </row>
    <row r="207" spans="3:3" x14ac:dyDescent="0.25">
      <c r="C207" t="str">
        <f t="shared" si="4"/>
        <v/>
      </c>
    </row>
    <row r="208" spans="3:3" x14ac:dyDescent="0.25">
      <c r="C208" t="str">
        <f t="shared" si="4"/>
        <v/>
      </c>
    </row>
    <row r="209" spans="3:3" x14ac:dyDescent="0.25">
      <c r="C209" t="str">
        <f t="shared" si="4"/>
        <v/>
      </c>
    </row>
    <row r="210" spans="3:3" x14ac:dyDescent="0.25">
      <c r="C210" t="str">
        <f t="shared" si="4"/>
        <v/>
      </c>
    </row>
    <row r="211" spans="3:3" x14ac:dyDescent="0.25">
      <c r="C211" t="str">
        <f t="shared" si="4"/>
        <v/>
      </c>
    </row>
    <row r="212" spans="3:3" x14ac:dyDescent="0.25">
      <c r="C212" t="str">
        <f t="shared" si="4"/>
        <v/>
      </c>
    </row>
    <row r="213" spans="3:3" x14ac:dyDescent="0.25">
      <c r="C213" t="str">
        <f t="shared" si="4"/>
        <v/>
      </c>
    </row>
    <row r="214" spans="3:3" x14ac:dyDescent="0.25">
      <c r="C214" t="str">
        <f t="shared" si="4"/>
        <v/>
      </c>
    </row>
    <row r="215" spans="3:3" x14ac:dyDescent="0.25">
      <c r="C215" t="str">
        <f t="shared" si="4"/>
        <v/>
      </c>
    </row>
    <row r="216" spans="3:3" x14ac:dyDescent="0.25">
      <c r="C216" t="str">
        <f t="shared" si="4"/>
        <v/>
      </c>
    </row>
    <row r="217" spans="3:3" x14ac:dyDescent="0.25">
      <c r="C217" t="str">
        <f t="shared" si="4"/>
        <v/>
      </c>
    </row>
    <row r="218" spans="3:3" x14ac:dyDescent="0.25">
      <c r="C218" t="str">
        <f t="shared" si="4"/>
        <v/>
      </c>
    </row>
    <row r="219" spans="3:3" x14ac:dyDescent="0.25">
      <c r="C219" t="str">
        <f t="shared" si="4"/>
        <v/>
      </c>
    </row>
    <row r="220" spans="3:3" x14ac:dyDescent="0.25">
      <c r="C220" t="str">
        <f t="shared" si="4"/>
        <v/>
      </c>
    </row>
    <row r="221" spans="3:3" x14ac:dyDescent="0.25">
      <c r="C221" t="str">
        <f t="shared" si="4"/>
        <v/>
      </c>
    </row>
    <row r="222" spans="3:3" x14ac:dyDescent="0.25">
      <c r="C222" t="str">
        <f t="shared" si="4"/>
        <v/>
      </c>
    </row>
    <row r="223" spans="3:3" x14ac:dyDescent="0.25">
      <c r="C223" t="str">
        <f t="shared" si="4"/>
        <v/>
      </c>
    </row>
    <row r="224" spans="3:3" x14ac:dyDescent="0.25">
      <c r="C224" t="str">
        <f t="shared" si="4"/>
        <v/>
      </c>
    </row>
    <row r="225" spans="3:3" x14ac:dyDescent="0.25">
      <c r="C225" t="str">
        <f t="shared" si="4"/>
        <v/>
      </c>
    </row>
    <row r="226" spans="3:3" x14ac:dyDescent="0.25">
      <c r="C226" t="str">
        <f t="shared" si="4"/>
        <v/>
      </c>
    </row>
    <row r="227" spans="3:3" x14ac:dyDescent="0.25">
      <c r="C227" t="str">
        <f t="shared" si="4"/>
        <v/>
      </c>
    </row>
    <row r="228" spans="3:3" x14ac:dyDescent="0.25">
      <c r="C228" t="str">
        <f t="shared" si="4"/>
        <v/>
      </c>
    </row>
    <row r="229" spans="3:3" x14ac:dyDescent="0.25">
      <c r="C229" t="str">
        <f t="shared" si="4"/>
        <v/>
      </c>
    </row>
    <row r="230" spans="3:3" x14ac:dyDescent="0.25">
      <c r="C230" t="str">
        <f t="shared" si="4"/>
        <v/>
      </c>
    </row>
    <row r="231" spans="3:3" x14ac:dyDescent="0.25">
      <c r="C231" t="str">
        <f t="shared" si="4"/>
        <v/>
      </c>
    </row>
    <row r="232" spans="3:3" x14ac:dyDescent="0.25">
      <c r="C232" t="str">
        <f t="shared" si="4"/>
        <v/>
      </c>
    </row>
    <row r="233" spans="3:3" x14ac:dyDescent="0.25">
      <c r="C233" t="str">
        <f t="shared" si="4"/>
        <v/>
      </c>
    </row>
    <row r="234" spans="3:3" x14ac:dyDescent="0.25">
      <c r="C234" t="str">
        <f t="shared" si="4"/>
        <v/>
      </c>
    </row>
    <row r="235" spans="3:3" x14ac:dyDescent="0.25">
      <c r="C235" t="str">
        <f t="shared" si="4"/>
        <v/>
      </c>
    </row>
    <row r="236" spans="3:3" x14ac:dyDescent="0.25">
      <c r="C236" t="str">
        <f t="shared" si="4"/>
        <v/>
      </c>
    </row>
    <row r="237" spans="3:3" x14ac:dyDescent="0.25">
      <c r="C237" t="str">
        <f t="shared" si="4"/>
        <v/>
      </c>
    </row>
    <row r="238" spans="3:3" x14ac:dyDescent="0.25">
      <c r="C238" t="str">
        <f t="shared" si="4"/>
        <v/>
      </c>
    </row>
    <row r="239" spans="3:3" x14ac:dyDescent="0.25">
      <c r="C239" t="str">
        <f t="shared" si="4"/>
        <v/>
      </c>
    </row>
    <row r="240" spans="3:3" x14ac:dyDescent="0.25">
      <c r="C240" t="str">
        <f t="shared" si="4"/>
        <v/>
      </c>
    </row>
    <row r="241" spans="3:3" x14ac:dyDescent="0.25">
      <c r="C241" t="str">
        <f t="shared" si="4"/>
        <v/>
      </c>
    </row>
    <row r="242" spans="3:3" x14ac:dyDescent="0.25">
      <c r="C242" t="str">
        <f t="shared" si="4"/>
        <v/>
      </c>
    </row>
    <row r="243" spans="3:3" x14ac:dyDescent="0.25">
      <c r="C243" t="str">
        <f t="shared" si="4"/>
        <v/>
      </c>
    </row>
    <row r="244" spans="3:3" x14ac:dyDescent="0.25">
      <c r="C244" t="str">
        <f t="shared" si="4"/>
        <v/>
      </c>
    </row>
    <row r="245" spans="3:3" x14ac:dyDescent="0.25">
      <c r="C245" t="str">
        <f t="shared" si="4"/>
        <v/>
      </c>
    </row>
    <row r="246" spans="3:3" x14ac:dyDescent="0.25">
      <c r="C246" t="str">
        <f t="shared" si="4"/>
        <v/>
      </c>
    </row>
    <row r="247" spans="3:3" x14ac:dyDescent="0.25">
      <c r="C247" t="str">
        <f t="shared" si="4"/>
        <v/>
      </c>
    </row>
    <row r="248" spans="3:3" x14ac:dyDescent="0.25">
      <c r="C248" t="str">
        <f t="shared" si="4"/>
        <v/>
      </c>
    </row>
    <row r="249" spans="3:3" x14ac:dyDescent="0.25">
      <c r="C249" t="str">
        <f t="shared" si="4"/>
        <v/>
      </c>
    </row>
    <row r="250" spans="3:3" x14ac:dyDescent="0.25">
      <c r="C250" t="str">
        <f t="shared" si="4"/>
        <v/>
      </c>
    </row>
    <row r="251" spans="3:3" x14ac:dyDescent="0.25">
      <c r="C251" t="str">
        <f t="shared" si="4"/>
        <v/>
      </c>
    </row>
    <row r="252" spans="3:3" x14ac:dyDescent="0.25">
      <c r="C252" t="str">
        <f t="shared" si="4"/>
        <v/>
      </c>
    </row>
    <row r="253" spans="3:3" x14ac:dyDescent="0.25">
      <c r="C253" t="str">
        <f t="shared" si="4"/>
        <v/>
      </c>
    </row>
    <row r="254" spans="3:3" x14ac:dyDescent="0.25">
      <c r="C254" t="str">
        <f t="shared" si="4"/>
        <v/>
      </c>
    </row>
    <row r="255" spans="3:3" x14ac:dyDescent="0.25">
      <c r="C255" t="str">
        <f t="shared" si="4"/>
        <v/>
      </c>
    </row>
    <row r="256" spans="3:3" x14ac:dyDescent="0.25">
      <c r="C256" t="str">
        <f t="shared" si="4"/>
        <v/>
      </c>
    </row>
    <row r="257" spans="3:3" x14ac:dyDescent="0.25">
      <c r="C257" t="str">
        <f t="shared" si="4"/>
        <v/>
      </c>
    </row>
    <row r="258" spans="3:3" x14ac:dyDescent="0.25">
      <c r="C258" t="str">
        <f t="shared" si="4"/>
        <v/>
      </c>
    </row>
    <row r="259" spans="3:3" x14ac:dyDescent="0.25">
      <c r="C259" t="str">
        <f t="shared" si="4"/>
        <v/>
      </c>
    </row>
    <row r="260" spans="3:3" x14ac:dyDescent="0.25">
      <c r="C260" t="str">
        <f t="shared" si="4"/>
        <v/>
      </c>
    </row>
    <row r="261" spans="3:3" x14ac:dyDescent="0.25">
      <c r="C261" t="str">
        <f t="shared" si="4"/>
        <v/>
      </c>
    </row>
    <row r="262" spans="3:3" x14ac:dyDescent="0.25">
      <c r="C262" t="str">
        <f t="shared" si="4"/>
        <v/>
      </c>
    </row>
    <row r="263" spans="3:3" x14ac:dyDescent="0.25">
      <c r="C263" t="str">
        <f t="shared" si="4"/>
        <v/>
      </c>
    </row>
    <row r="264" spans="3:3" x14ac:dyDescent="0.25">
      <c r="C264" t="str">
        <f t="shared" si="4"/>
        <v/>
      </c>
    </row>
    <row r="265" spans="3:3" x14ac:dyDescent="0.25">
      <c r="C265" t="str">
        <f t="shared" si="4"/>
        <v/>
      </c>
    </row>
    <row r="266" spans="3:3" x14ac:dyDescent="0.25">
      <c r="C266" t="str">
        <f t="shared" si="4"/>
        <v/>
      </c>
    </row>
    <row r="267" spans="3:3" x14ac:dyDescent="0.25">
      <c r="C267" t="str">
        <f t="shared" si="4"/>
        <v/>
      </c>
    </row>
    <row r="268" spans="3:3" x14ac:dyDescent="0.25">
      <c r="C268" t="str">
        <f t="shared" si="4"/>
        <v/>
      </c>
    </row>
    <row r="269" spans="3:3" x14ac:dyDescent="0.25">
      <c r="C269" t="str">
        <f t="shared" si="4"/>
        <v/>
      </c>
    </row>
    <row r="270" spans="3:3" x14ac:dyDescent="0.25">
      <c r="C270" t="str">
        <f t="shared" ref="C270:C333" si="5">IF(F270="","",VLOOKUP(F270,F270:V270,$C$2,FALSE))</f>
        <v/>
      </c>
    </row>
    <row r="271" spans="3:3" x14ac:dyDescent="0.25">
      <c r="C271" t="str">
        <f t="shared" si="5"/>
        <v/>
      </c>
    </row>
    <row r="272" spans="3:3" x14ac:dyDescent="0.25">
      <c r="C272" t="str">
        <f t="shared" si="5"/>
        <v/>
      </c>
    </row>
    <row r="273" spans="3:3" x14ac:dyDescent="0.25">
      <c r="C273" t="str">
        <f t="shared" si="5"/>
        <v/>
      </c>
    </row>
    <row r="274" spans="3:3" x14ac:dyDescent="0.25">
      <c r="C274" t="str">
        <f t="shared" si="5"/>
        <v/>
      </c>
    </row>
    <row r="275" spans="3:3" x14ac:dyDescent="0.25">
      <c r="C275" t="str">
        <f t="shared" si="5"/>
        <v/>
      </c>
    </row>
    <row r="276" spans="3:3" x14ac:dyDescent="0.25">
      <c r="C276" t="str">
        <f t="shared" si="5"/>
        <v/>
      </c>
    </row>
    <row r="277" spans="3:3" x14ac:dyDescent="0.25">
      <c r="C277" t="str">
        <f t="shared" si="5"/>
        <v/>
      </c>
    </row>
    <row r="278" spans="3:3" x14ac:dyDescent="0.25">
      <c r="C278" t="str">
        <f t="shared" si="5"/>
        <v/>
      </c>
    </row>
    <row r="279" spans="3:3" x14ac:dyDescent="0.25">
      <c r="C279" t="str">
        <f t="shared" si="5"/>
        <v/>
      </c>
    </row>
    <row r="280" spans="3:3" x14ac:dyDescent="0.25">
      <c r="C280" t="str">
        <f t="shared" si="5"/>
        <v/>
      </c>
    </row>
    <row r="281" spans="3:3" x14ac:dyDescent="0.25">
      <c r="C281" t="str">
        <f t="shared" si="5"/>
        <v/>
      </c>
    </row>
    <row r="282" spans="3:3" x14ac:dyDescent="0.25">
      <c r="C282" t="str">
        <f t="shared" si="5"/>
        <v/>
      </c>
    </row>
    <row r="283" spans="3:3" x14ac:dyDescent="0.25">
      <c r="C283" t="str">
        <f t="shared" si="5"/>
        <v/>
      </c>
    </row>
    <row r="284" spans="3:3" x14ac:dyDescent="0.25">
      <c r="C284" t="str">
        <f t="shared" si="5"/>
        <v/>
      </c>
    </row>
    <row r="285" spans="3:3" x14ac:dyDescent="0.25">
      <c r="C285" t="str">
        <f t="shared" si="5"/>
        <v/>
      </c>
    </row>
    <row r="286" spans="3:3" x14ac:dyDescent="0.25">
      <c r="C286" t="str">
        <f t="shared" si="5"/>
        <v/>
      </c>
    </row>
    <row r="287" spans="3:3" x14ac:dyDescent="0.25">
      <c r="C287" t="str">
        <f t="shared" si="5"/>
        <v/>
      </c>
    </row>
    <row r="288" spans="3:3" x14ac:dyDescent="0.25">
      <c r="C288" t="str">
        <f t="shared" si="5"/>
        <v/>
      </c>
    </row>
    <row r="289" spans="3:3" x14ac:dyDescent="0.25">
      <c r="C289" t="str">
        <f t="shared" si="5"/>
        <v/>
      </c>
    </row>
    <row r="290" spans="3:3" x14ac:dyDescent="0.25">
      <c r="C290" t="str">
        <f t="shared" si="5"/>
        <v/>
      </c>
    </row>
    <row r="291" spans="3:3" x14ac:dyDescent="0.25">
      <c r="C291" t="str">
        <f t="shared" si="5"/>
        <v/>
      </c>
    </row>
    <row r="292" spans="3:3" x14ac:dyDescent="0.25">
      <c r="C292" t="str">
        <f t="shared" si="5"/>
        <v/>
      </c>
    </row>
    <row r="293" spans="3:3" x14ac:dyDescent="0.25">
      <c r="C293" t="str">
        <f t="shared" si="5"/>
        <v/>
      </c>
    </row>
    <row r="294" spans="3:3" x14ac:dyDescent="0.25">
      <c r="C294" t="str">
        <f t="shared" si="5"/>
        <v/>
      </c>
    </row>
    <row r="295" spans="3:3" x14ac:dyDescent="0.25">
      <c r="C295" t="str">
        <f t="shared" si="5"/>
        <v/>
      </c>
    </row>
    <row r="296" spans="3:3" x14ac:dyDescent="0.25">
      <c r="C296" t="str">
        <f t="shared" si="5"/>
        <v/>
      </c>
    </row>
    <row r="297" spans="3:3" x14ac:dyDescent="0.25">
      <c r="C297" t="str">
        <f t="shared" si="5"/>
        <v/>
      </c>
    </row>
    <row r="298" spans="3:3" x14ac:dyDescent="0.25">
      <c r="C298" t="str">
        <f t="shared" si="5"/>
        <v/>
      </c>
    </row>
    <row r="299" spans="3:3" x14ac:dyDescent="0.25">
      <c r="C299" t="str">
        <f t="shared" si="5"/>
        <v/>
      </c>
    </row>
    <row r="300" spans="3:3" x14ac:dyDescent="0.25">
      <c r="C300" t="str">
        <f t="shared" si="5"/>
        <v/>
      </c>
    </row>
    <row r="301" spans="3:3" x14ac:dyDescent="0.25">
      <c r="C301" t="str">
        <f t="shared" si="5"/>
        <v/>
      </c>
    </row>
    <row r="302" spans="3:3" x14ac:dyDescent="0.25">
      <c r="C302" t="str">
        <f t="shared" si="5"/>
        <v/>
      </c>
    </row>
    <row r="303" spans="3:3" x14ac:dyDescent="0.25">
      <c r="C303" t="str">
        <f t="shared" si="5"/>
        <v/>
      </c>
    </row>
    <row r="304" spans="3:3" x14ac:dyDescent="0.25">
      <c r="C304" t="str">
        <f t="shared" si="5"/>
        <v/>
      </c>
    </row>
    <row r="305" spans="3:3" x14ac:dyDescent="0.25">
      <c r="C305" t="str">
        <f t="shared" si="5"/>
        <v/>
      </c>
    </row>
    <row r="306" spans="3:3" x14ac:dyDescent="0.25">
      <c r="C306" t="str">
        <f t="shared" si="5"/>
        <v/>
      </c>
    </row>
    <row r="307" spans="3:3" x14ac:dyDescent="0.25">
      <c r="C307" t="str">
        <f t="shared" si="5"/>
        <v/>
      </c>
    </row>
    <row r="308" spans="3:3" x14ac:dyDescent="0.25">
      <c r="C308" t="str">
        <f t="shared" si="5"/>
        <v/>
      </c>
    </row>
    <row r="309" spans="3:3" x14ac:dyDescent="0.25">
      <c r="C309" t="str">
        <f t="shared" si="5"/>
        <v/>
      </c>
    </row>
    <row r="310" spans="3:3" x14ac:dyDescent="0.25">
      <c r="C310" t="str">
        <f t="shared" si="5"/>
        <v/>
      </c>
    </row>
    <row r="311" spans="3:3" x14ac:dyDescent="0.25">
      <c r="C311" t="str">
        <f t="shared" si="5"/>
        <v/>
      </c>
    </row>
    <row r="312" spans="3:3" x14ac:dyDescent="0.25">
      <c r="C312" t="str">
        <f t="shared" si="5"/>
        <v/>
      </c>
    </row>
    <row r="313" spans="3:3" x14ac:dyDescent="0.25">
      <c r="C313" t="str">
        <f t="shared" si="5"/>
        <v/>
      </c>
    </row>
    <row r="314" spans="3:3" x14ac:dyDescent="0.25">
      <c r="C314" t="str">
        <f t="shared" si="5"/>
        <v/>
      </c>
    </row>
    <row r="315" spans="3:3" x14ac:dyDescent="0.25">
      <c r="C315" t="str">
        <f t="shared" si="5"/>
        <v/>
      </c>
    </row>
    <row r="316" spans="3:3" x14ac:dyDescent="0.25">
      <c r="C316" t="str">
        <f t="shared" si="5"/>
        <v/>
      </c>
    </row>
    <row r="317" spans="3:3" x14ac:dyDescent="0.25">
      <c r="C317" t="str">
        <f t="shared" si="5"/>
        <v/>
      </c>
    </row>
    <row r="318" spans="3:3" x14ac:dyDescent="0.25">
      <c r="C318" t="str">
        <f t="shared" si="5"/>
        <v/>
      </c>
    </row>
    <row r="319" spans="3:3" x14ac:dyDescent="0.25">
      <c r="C319" t="str">
        <f t="shared" si="5"/>
        <v/>
      </c>
    </row>
    <row r="320" spans="3:3" x14ac:dyDescent="0.25">
      <c r="C320" t="str">
        <f t="shared" si="5"/>
        <v/>
      </c>
    </row>
    <row r="321" spans="3:3" x14ac:dyDescent="0.25">
      <c r="C321" t="str">
        <f t="shared" si="5"/>
        <v/>
      </c>
    </row>
    <row r="322" spans="3:3" x14ac:dyDescent="0.25">
      <c r="C322" t="str">
        <f t="shared" si="5"/>
        <v/>
      </c>
    </row>
    <row r="323" spans="3:3" x14ac:dyDescent="0.25">
      <c r="C323" t="str">
        <f t="shared" si="5"/>
        <v/>
      </c>
    </row>
    <row r="324" spans="3:3" x14ac:dyDescent="0.25">
      <c r="C324" t="str">
        <f t="shared" si="5"/>
        <v/>
      </c>
    </row>
    <row r="325" spans="3:3" x14ac:dyDescent="0.25">
      <c r="C325" t="str">
        <f t="shared" si="5"/>
        <v/>
      </c>
    </row>
    <row r="326" spans="3:3" x14ac:dyDescent="0.25">
      <c r="C326" t="str">
        <f t="shared" si="5"/>
        <v/>
      </c>
    </row>
    <row r="327" spans="3:3" x14ac:dyDescent="0.25">
      <c r="C327" t="str">
        <f t="shared" si="5"/>
        <v/>
      </c>
    </row>
    <row r="328" spans="3:3" x14ac:dyDescent="0.25">
      <c r="C328" t="str">
        <f t="shared" si="5"/>
        <v/>
      </c>
    </row>
    <row r="329" spans="3:3" x14ac:dyDescent="0.25">
      <c r="C329" t="str">
        <f t="shared" si="5"/>
        <v/>
      </c>
    </row>
    <row r="330" spans="3:3" x14ac:dyDescent="0.25">
      <c r="C330" t="str">
        <f t="shared" si="5"/>
        <v/>
      </c>
    </row>
    <row r="331" spans="3:3" x14ac:dyDescent="0.25">
      <c r="C331" t="str">
        <f t="shared" si="5"/>
        <v/>
      </c>
    </row>
    <row r="332" spans="3:3" x14ac:dyDescent="0.25">
      <c r="C332" t="str">
        <f t="shared" si="5"/>
        <v/>
      </c>
    </row>
    <row r="333" spans="3:3" x14ac:dyDescent="0.25">
      <c r="C333" t="str">
        <f t="shared" si="5"/>
        <v/>
      </c>
    </row>
    <row r="334" spans="3:3" x14ac:dyDescent="0.25">
      <c r="C334" t="str">
        <f t="shared" ref="C334:C397" si="6">IF(F334="","",VLOOKUP(F334,F334:V334,$C$2,FALSE))</f>
        <v/>
      </c>
    </row>
    <row r="335" spans="3:3" x14ac:dyDescent="0.25">
      <c r="C335" t="str">
        <f t="shared" si="6"/>
        <v/>
      </c>
    </row>
    <row r="336" spans="3:3" x14ac:dyDescent="0.25">
      <c r="C336" t="str">
        <f t="shared" si="6"/>
        <v/>
      </c>
    </row>
    <row r="337" spans="3:3" x14ac:dyDescent="0.25">
      <c r="C337" t="str">
        <f t="shared" si="6"/>
        <v/>
      </c>
    </row>
    <row r="338" spans="3:3" x14ac:dyDescent="0.25">
      <c r="C338" t="str">
        <f t="shared" si="6"/>
        <v/>
      </c>
    </row>
    <row r="339" spans="3:3" x14ac:dyDescent="0.25">
      <c r="C339" t="str">
        <f t="shared" si="6"/>
        <v/>
      </c>
    </row>
    <row r="340" spans="3:3" x14ac:dyDescent="0.25">
      <c r="C340" t="str">
        <f t="shared" si="6"/>
        <v/>
      </c>
    </row>
    <row r="341" spans="3:3" x14ac:dyDescent="0.25">
      <c r="C341" t="str">
        <f t="shared" si="6"/>
        <v/>
      </c>
    </row>
    <row r="342" spans="3:3" x14ac:dyDescent="0.25">
      <c r="C342" t="str">
        <f t="shared" si="6"/>
        <v/>
      </c>
    </row>
    <row r="343" spans="3:3" x14ac:dyDescent="0.25">
      <c r="C343" t="str">
        <f t="shared" si="6"/>
        <v/>
      </c>
    </row>
    <row r="344" spans="3:3" x14ac:dyDescent="0.25">
      <c r="C344" t="str">
        <f t="shared" si="6"/>
        <v/>
      </c>
    </row>
    <row r="345" spans="3:3" x14ac:dyDescent="0.25">
      <c r="C345" t="str">
        <f t="shared" si="6"/>
        <v/>
      </c>
    </row>
    <row r="346" spans="3:3" x14ac:dyDescent="0.25">
      <c r="C346" t="str">
        <f t="shared" si="6"/>
        <v/>
      </c>
    </row>
    <row r="347" spans="3:3" x14ac:dyDescent="0.25">
      <c r="C347" t="str">
        <f t="shared" si="6"/>
        <v/>
      </c>
    </row>
    <row r="348" spans="3:3" x14ac:dyDescent="0.25">
      <c r="C348" t="str">
        <f t="shared" si="6"/>
        <v/>
      </c>
    </row>
    <row r="349" spans="3:3" x14ac:dyDescent="0.25">
      <c r="C349" t="str">
        <f t="shared" si="6"/>
        <v/>
      </c>
    </row>
    <row r="350" spans="3:3" x14ac:dyDescent="0.25">
      <c r="C350" t="str">
        <f t="shared" si="6"/>
        <v/>
      </c>
    </row>
    <row r="351" spans="3:3" x14ac:dyDescent="0.25">
      <c r="C351" t="str">
        <f t="shared" si="6"/>
        <v/>
      </c>
    </row>
    <row r="352" spans="3:3" x14ac:dyDescent="0.25">
      <c r="C352" t="str">
        <f t="shared" si="6"/>
        <v/>
      </c>
    </row>
    <row r="353" spans="3:3" x14ac:dyDescent="0.25">
      <c r="C353" t="str">
        <f t="shared" si="6"/>
        <v/>
      </c>
    </row>
    <row r="354" spans="3:3" x14ac:dyDescent="0.25">
      <c r="C354" t="str">
        <f t="shared" si="6"/>
        <v/>
      </c>
    </row>
    <row r="355" spans="3:3" x14ac:dyDescent="0.25">
      <c r="C355" t="str">
        <f t="shared" si="6"/>
        <v/>
      </c>
    </row>
    <row r="356" spans="3:3" x14ac:dyDescent="0.25">
      <c r="C356" t="str">
        <f t="shared" si="6"/>
        <v/>
      </c>
    </row>
    <row r="357" spans="3:3" x14ac:dyDescent="0.25">
      <c r="C357" t="str">
        <f t="shared" si="6"/>
        <v/>
      </c>
    </row>
    <row r="358" spans="3:3" x14ac:dyDescent="0.25">
      <c r="C358" t="str">
        <f t="shared" si="6"/>
        <v/>
      </c>
    </row>
    <row r="359" spans="3:3" x14ac:dyDescent="0.25">
      <c r="C359" t="str">
        <f t="shared" si="6"/>
        <v/>
      </c>
    </row>
    <row r="360" spans="3:3" x14ac:dyDescent="0.25">
      <c r="C360" t="str">
        <f t="shared" si="6"/>
        <v/>
      </c>
    </row>
    <row r="361" spans="3:3" x14ac:dyDescent="0.25">
      <c r="C361" t="str">
        <f t="shared" si="6"/>
        <v/>
      </c>
    </row>
    <row r="362" spans="3:3" x14ac:dyDescent="0.25">
      <c r="C362" t="str">
        <f t="shared" si="6"/>
        <v/>
      </c>
    </row>
    <row r="363" spans="3:3" x14ac:dyDescent="0.25">
      <c r="C363" t="str">
        <f t="shared" si="6"/>
        <v/>
      </c>
    </row>
    <row r="364" spans="3:3" x14ac:dyDescent="0.25">
      <c r="C364" t="str">
        <f t="shared" si="6"/>
        <v/>
      </c>
    </row>
    <row r="365" spans="3:3" x14ac:dyDescent="0.25">
      <c r="C365" t="str">
        <f t="shared" si="6"/>
        <v/>
      </c>
    </row>
    <row r="366" spans="3:3" x14ac:dyDescent="0.25">
      <c r="C366" t="str">
        <f t="shared" si="6"/>
        <v/>
      </c>
    </row>
    <row r="367" spans="3:3" x14ac:dyDescent="0.25">
      <c r="C367" t="str">
        <f t="shared" si="6"/>
        <v/>
      </c>
    </row>
    <row r="368" spans="3:3" x14ac:dyDescent="0.25">
      <c r="C368" t="str">
        <f t="shared" si="6"/>
        <v/>
      </c>
    </row>
    <row r="369" spans="3:3" x14ac:dyDescent="0.25">
      <c r="C369" t="str">
        <f t="shared" si="6"/>
        <v/>
      </c>
    </row>
    <row r="370" spans="3:3" x14ac:dyDescent="0.25">
      <c r="C370" t="str">
        <f t="shared" si="6"/>
        <v/>
      </c>
    </row>
    <row r="371" spans="3:3" x14ac:dyDescent="0.25">
      <c r="C371" t="str">
        <f t="shared" si="6"/>
        <v/>
      </c>
    </row>
    <row r="372" spans="3:3" x14ac:dyDescent="0.25">
      <c r="C372" t="str">
        <f t="shared" si="6"/>
        <v/>
      </c>
    </row>
    <row r="373" spans="3:3" x14ac:dyDescent="0.25">
      <c r="C373" t="str">
        <f t="shared" si="6"/>
        <v/>
      </c>
    </row>
    <row r="374" spans="3:3" x14ac:dyDescent="0.25">
      <c r="C374" t="str">
        <f t="shared" si="6"/>
        <v/>
      </c>
    </row>
    <row r="375" spans="3:3" x14ac:dyDescent="0.25">
      <c r="C375" t="str">
        <f t="shared" si="6"/>
        <v/>
      </c>
    </row>
    <row r="376" spans="3:3" x14ac:dyDescent="0.25">
      <c r="C376" t="str">
        <f t="shared" si="6"/>
        <v/>
      </c>
    </row>
    <row r="377" spans="3:3" x14ac:dyDescent="0.25">
      <c r="C377" t="str">
        <f t="shared" si="6"/>
        <v/>
      </c>
    </row>
    <row r="378" spans="3:3" x14ac:dyDescent="0.25">
      <c r="C378" t="str">
        <f t="shared" si="6"/>
        <v/>
      </c>
    </row>
    <row r="379" spans="3:3" x14ac:dyDescent="0.25">
      <c r="C379" t="str">
        <f t="shared" si="6"/>
        <v/>
      </c>
    </row>
    <row r="380" spans="3:3" x14ac:dyDescent="0.25">
      <c r="C380" t="str">
        <f t="shared" si="6"/>
        <v/>
      </c>
    </row>
    <row r="381" spans="3:3" x14ac:dyDescent="0.25">
      <c r="C381" t="str">
        <f t="shared" si="6"/>
        <v/>
      </c>
    </row>
    <row r="382" spans="3:3" x14ac:dyDescent="0.25">
      <c r="C382" t="str">
        <f t="shared" si="6"/>
        <v/>
      </c>
    </row>
    <row r="383" spans="3:3" x14ac:dyDescent="0.25">
      <c r="C383" t="str">
        <f t="shared" si="6"/>
        <v/>
      </c>
    </row>
    <row r="384" spans="3:3" x14ac:dyDescent="0.25">
      <c r="C384" t="str">
        <f t="shared" si="6"/>
        <v/>
      </c>
    </row>
    <row r="385" spans="3:3" x14ac:dyDescent="0.25">
      <c r="C385" t="str">
        <f t="shared" si="6"/>
        <v/>
      </c>
    </row>
    <row r="386" spans="3:3" x14ac:dyDescent="0.25">
      <c r="C386" t="str">
        <f t="shared" si="6"/>
        <v/>
      </c>
    </row>
    <row r="387" spans="3:3" x14ac:dyDescent="0.25">
      <c r="C387" t="str">
        <f t="shared" si="6"/>
        <v/>
      </c>
    </row>
    <row r="388" spans="3:3" x14ac:dyDescent="0.25">
      <c r="C388" t="str">
        <f t="shared" si="6"/>
        <v/>
      </c>
    </row>
    <row r="389" spans="3:3" x14ac:dyDescent="0.25">
      <c r="C389" t="str">
        <f t="shared" si="6"/>
        <v/>
      </c>
    </row>
    <row r="390" spans="3:3" x14ac:dyDescent="0.25">
      <c r="C390" t="str">
        <f t="shared" si="6"/>
        <v/>
      </c>
    </row>
    <row r="391" spans="3:3" x14ac:dyDescent="0.25">
      <c r="C391" t="str">
        <f t="shared" si="6"/>
        <v/>
      </c>
    </row>
    <row r="392" spans="3:3" x14ac:dyDescent="0.25">
      <c r="C392" t="str">
        <f t="shared" si="6"/>
        <v/>
      </c>
    </row>
    <row r="393" spans="3:3" x14ac:dyDescent="0.25">
      <c r="C393" t="str">
        <f t="shared" si="6"/>
        <v/>
      </c>
    </row>
    <row r="394" spans="3:3" x14ac:dyDescent="0.25">
      <c r="C394" t="str">
        <f t="shared" si="6"/>
        <v/>
      </c>
    </row>
    <row r="395" spans="3:3" x14ac:dyDescent="0.25">
      <c r="C395" t="str">
        <f t="shared" si="6"/>
        <v/>
      </c>
    </row>
    <row r="396" spans="3:3" x14ac:dyDescent="0.25">
      <c r="C396" t="str">
        <f t="shared" si="6"/>
        <v/>
      </c>
    </row>
    <row r="397" spans="3:3" x14ac:dyDescent="0.25">
      <c r="C397" t="str">
        <f t="shared" si="6"/>
        <v/>
      </c>
    </row>
    <row r="398" spans="3:3" x14ac:dyDescent="0.25">
      <c r="C398" t="str">
        <f t="shared" ref="C398:C461" si="7">IF(F398="","",VLOOKUP(F398,F398:V398,$C$2,FALSE))</f>
        <v/>
      </c>
    </row>
    <row r="399" spans="3:3" x14ac:dyDescent="0.25">
      <c r="C399" t="str">
        <f t="shared" si="7"/>
        <v/>
      </c>
    </row>
    <row r="400" spans="3:3" x14ac:dyDescent="0.25">
      <c r="C400" t="str">
        <f t="shared" si="7"/>
        <v/>
      </c>
    </row>
    <row r="401" spans="3:3" x14ac:dyDescent="0.25">
      <c r="C401" t="str">
        <f t="shared" si="7"/>
        <v/>
      </c>
    </row>
    <row r="402" spans="3:3" x14ac:dyDescent="0.25">
      <c r="C402" t="str">
        <f t="shared" si="7"/>
        <v/>
      </c>
    </row>
    <row r="403" spans="3:3" x14ac:dyDescent="0.25">
      <c r="C403" t="str">
        <f t="shared" si="7"/>
        <v/>
      </c>
    </row>
    <row r="404" spans="3:3" x14ac:dyDescent="0.25">
      <c r="C404" t="str">
        <f t="shared" si="7"/>
        <v/>
      </c>
    </row>
    <row r="405" spans="3:3" x14ac:dyDescent="0.25">
      <c r="C405" t="str">
        <f t="shared" si="7"/>
        <v/>
      </c>
    </row>
    <row r="406" spans="3:3" x14ac:dyDescent="0.25">
      <c r="C406" t="str">
        <f t="shared" si="7"/>
        <v/>
      </c>
    </row>
    <row r="407" spans="3:3" x14ac:dyDescent="0.25">
      <c r="C407" t="str">
        <f t="shared" si="7"/>
        <v/>
      </c>
    </row>
    <row r="408" spans="3:3" x14ac:dyDescent="0.25">
      <c r="C408" t="str">
        <f t="shared" si="7"/>
        <v/>
      </c>
    </row>
    <row r="409" spans="3:3" x14ac:dyDescent="0.25">
      <c r="C409" t="str">
        <f t="shared" si="7"/>
        <v/>
      </c>
    </row>
    <row r="410" spans="3:3" x14ac:dyDescent="0.25">
      <c r="C410" t="str">
        <f t="shared" si="7"/>
        <v/>
      </c>
    </row>
    <row r="411" spans="3:3" x14ac:dyDescent="0.25">
      <c r="C411" t="str">
        <f t="shared" si="7"/>
        <v/>
      </c>
    </row>
    <row r="412" spans="3:3" x14ac:dyDescent="0.25">
      <c r="C412" t="str">
        <f t="shared" si="7"/>
        <v/>
      </c>
    </row>
    <row r="413" spans="3:3" x14ac:dyDescent="0.25">
      <c r="C413" t="str">
        <f t="shared" si="7"/>
        <v/>
      </c>
    </row>
    <row r="414" spans="3:3" x14ac:dyDescent="0.25">
      <c r="C414" t="str">
        <f t="shared" si="7"/>
        <v/>
      </c>
    </row>
    <row r="415" spans="3:3" x14ac:dyDescent="0.25">
      <c r="C415" t="str">
        <f t="shared" si="7"/>
        <v/>
      </c>
    </row>
    <row r="416" spans="3:3" x14ac:dyDescent="0.25">
      <c r="C416" t="str">
        <f t="shared" si="7"/>
        <v/>
      </c>
    </row>
    <row r="417" spans="3:3" x14ac:dyDescent="0.25">
      <c r="C417" t="str">
        <f t="shared" si="7"/>
        <v/>
      </c>
    </row>
    <row r="418" spans="3:3" x14ac:dyDescent="0.25">
      <c r="C418" t="str">
        <f t="shared" si="7"/>
        <v/>
      </c>
    </row>
    <row r="419" spans="3:3" x14ac:dyDescent="0.25">
      <c r="C419" t="str">
        <f t="shared" si="7"/>
        <v/>
      </c>
    </row>
    <row r="420" spans="3:3" x14ac:dyDescent="0.25">
      <c r="C420" t="str">
        <f t="shared" si="7"/>
        <v/>
      </c>
    </row>
    <row r="421" spans="3:3" x14ac:dyDescent="0.25">
      <c r="C421" t="str">
        <f t="shared" si="7"/>
        <v/>
      </c>
    </row>
    <row r="422" spans="3:3" x14ac:dyDescent="0.25">
      <c r="C422" t="str">
        <f t="shared" si="7"/>
        <v/>
      </c>
    </row>
    <row r="423" spans="3:3" x14ac:dyDescent="0.25">
      <c r="C423" t="str">
        <f t="shared" si="7"/>
        <v/>
      </c>
    </row>
    <row r="424" spans="3:3" x14ac:dyDescent="0.25">
      <c r="C424" t="str">
        <f t="shared" si="7"/>
        <v/>
      </c>
    </row>
    <row r="425" spans="3:3" x14ac:dyDescent="0.25">
      <c r="C425" t="str">
        <f t="shared" si="7"/>
        <v/>
      </c>
    </row>
    <row r="426" spans="3:3" x14ac:dyDescent="0.25">
      <c r="C426" t="str">
        <f t="shared" si="7"/>
        <v/>
      </c>
    </row>
    <row r="427" spans="3:3" x14ac:dyDescent="0.25">
      <c r="C427" t="str">
        <f t="shared" si="7"/>
        <v/>
      </c>
    </row>
    <row r="428" spans="3:3" x14ac:dyDescent="0.25">
      <c r="C428" t="str">
        <f t="shared" si="7"/>
        <v/>
      </c>
    </row>
    <row r="429" spans="3:3" x14ac:dyDescent="0.25">
      <c r="C429" t="str">
        <f t="shared" si="7"/>
        <v/>
      </c>
    </row>
    <row r="430" spans="3:3" x14ac:dyDescent="0.25">
      <c r="C430" t="str">
        <f t="shared" si="7"/>
        <v/>
      </c>
    </row>
    <row r="431" spans="3:3" x14ac:dyDescent="0.25">
      <c r="C431" t="str">
        <f t="shared" si="7"/>
        <v/>
      </c>
    </row>
    <row r="432" spans="3:3" x14ac:dyDescent="0.25">
      <c r="C432" t="str">
        <f t="shared" si="7"/>
        <v/>
      </c>
    </row>
    <row r="433" spans="3:3" x14ac:dyDescent="0.25">
      <c r="C433" t="str">
        <f t="shared" si="7"/>
        <v/>
      </c>
    </row>
    <row r="434" spans="3:3" x14ac:dyDescent="0.25">
      <c r="C434" t="str">
        <f t="shared" si="7"/>
        <v/>
      </c>
    </row>
    <row r="435" spans="3:3" x14ac:dyDescent="0.25">
      <c r="C435" t="str">
        <f t="shared" si="7"/>
        <v/>
      </c>
    </row>
    <row r="436" spans="3:3" x14ac:dyDescent="0.25">
      <c r="C436" t="str">
        <f t="shared" si="7"/>
        <v/>
      </c>
    </row>
    <row r="437" spans="3:3" x14ac:dyDescent="0.25">
      <c r="C437" t="str">
        <f t="shared" si="7"/>
        <v/>
      </c>
    </row>
    <row r="438" spans="3:3" x14ac:dyDescent="0.25">
      <c r="C438" t="str">
        <f t="shared" si="7"/>
        <v/>
      </c>
    </row>
    <row r="439" spans="3:3" x14ac:dyDescent="0.25">
      <c r="C439" t="str">
        <f t="shared" si="7"/>
        <v/>
      </c>
    </row>
    <row r="440" spans="3:3" x14ac:dyDescent="0.25">
      <c r="C440" t="str">
        <f t="shared" si="7"/>
        <v/>
      </c>
    </row>
    <row r="441" spans="3:3" x14ac:dyDescent="0.25">
      <c r="C441" t="str">
        <f t="shared" si="7"/>
        <v/>
      </c>
    </row>
    <row r="442" spans="3:3" x14ac:dyDescent="0.25">
      <c r="C442" t="str">
        <f t="shared" si="7"/>
        <v/>
      </c>
    </row>
    <row r="443" spans="3:3" x14ac:dyDescent="0.25">
      <c r="C443" t="str">
        <f t="shared" si="7"/>
        <v/>
      </c>
    </row>
    <row r="444" spans="3:3" x14ac:dyDescent="0.25">
      <c r="C444" t="str">
        <f t="shared" si="7"/>
        <v/>
      </c>
    </row>
    <row r="445" spans="3:3" x14ac:dyDescent="0.25">
      <c r="C445" t="str">
        <f t="shared" si="7"/>
        <v/>
      </c>
    </row>
    <row r="446" spans="3:3" x14ac:dyDescent="0.25">
      <c r="C446" t="str">
        <f t="shared" si="7"/>
        <v/>
      </c>
    </row>
    <row r="447" spans="3:3" x14ac:dyDescent="0.25">
      <c r="C447" t="str">
        <f t="shared" si="7"/>
        <v/>
      </c>
    </row>
    <row r="448" spans="3:3" x14ac:dyDescent="0.25">
      <c r="C448" t="str">
        <f t="shared" si="7"/>
        <v/>
      </c>
    </row>
    <row r="449" spans="3:3" x14ac:dyDescent="0.25">
      <c r="C449" t="str">
        <f t="shared" si="7"/>
        <v/>
      </c>
    </row>
    <row r="450" spans="3:3" x14ac:dyDescent="0.25">
      <c r="C450" t="str">
        <f t="shared" si="7"/>
        <v/>
      </c>
    </row>
    <row r="451" spans="3:3" x14ac:dyDescent="0.25">
      <c r="C451" t="str">
        <f t="shared" si="7"/>
        <v/>
      </c>
    </row>
    <row r="452" spans="3:3" x14ac:dyDescent="0.25">
      <c r="C452" t="str">
        <f t="shared" si="7"/>
        <v/>
      </c>
    </row>
    <row r="453" spans="3:3" x14ac:dyDescent="0.25">
      <c r="C453" t="str">
        <f t="shared" si="7"/>
        <v/>
      </c>
    </row>
    <row r="454" spans="3:3" x14ac:dyDescent="0.25">
      <c r="C454" t="str">
        <f t="shared" si="7"/>
        <v/>
      </c>
    </row>
    <row r="455" spans="3:3" x14ac:dyDescent="0.25">
      <c r="C455" t="str">
        <f t="shared" si="7"/>
        <v/>
      </c>
    </row>
    <row r="456" spans="3:3" x14ac:dyDescent="0.25">
      <c r="C456" t="str">
        <f t="shared" si="7"/>
        <v/>
      </c>
    </row>
    <row r="457" spans="3:3" x14ac:dyDescent="0.25">
      <c r="C457" t="str">
        <f t="shared" si="7"/>
        <v/>
      </c>
    </row>
    <row r="458" spans="3:3" x14ac:dyDescent="0.25">
      <c r="C458" t="str">
        <f t="shared" si="7"/>
        <v/>
      </c>
    </row>
    <row r="459" spans="3:3" x14ac:dyDescent="0.25">
      <c r="C459" t="str">
        <f t="shared" si="7"/>
        <v/>
      </c>
    </row>
    <row r="460" spans="3:3" x14ac:dyDescent="0.25">
      <c r="C460" t="str">
        <f t="shared" si="7"/>
        <v/>
      </c>
    </row>
    <row r="461" spans="3:3" x14ac:dyDescent="0.25">
      <c r="C461" t="str">
        <f t="shared" si="7"/>
        <v/>
      </c>
    </row>
    <row r="462" spans="3:3" x14ac:dyDescent="0.25">
      <c r="C462" t="str">
        <f t="shared" ref="C462:C525" si="8">IF(F462="","",VLOOKUP(F462,F462:V462,$C$2,FALSE))</f>
        <v/>
      </c>
    </row>
    <row r="463" spans="3:3" x14ac:dyDescent="0.25">
      <c r="C463" t="str">
        <f t="shared" si="8"/>
        <v/>
      </c>
    </row>
    <row r="464" spans="3:3" x14ac:dyDescent="0.25">
      <c r="C464" t="str">
        <f t="shared" si="8"/>
        <v/>
      </c>
    </row>
    <row r="465" spans="3:3" x14ac:dyDescent="0.25">
      <c r="C465" t="str">
        <f t="shared" si="8"/>
        <v/>
      </c>
    </row>
    <row r="466" spans="3:3" x14ac:dyDescent="0.25">
      <c r="C466" t="str">
        <f t="shared" si="8"/>
        <v/>
      </c>
    </row>
    <row r="467" spans="3:3" x14ac:dyDescent="0.25">
      <c r="C467" t="str">
        <f t="shared" si="8"/>
        <v/>
      </c>
    </row>
    <row r="468" spans="3:3" x14ac:dyDescent="0.25">
      <c r="C468" t="str">
        <f t="shared" si="8"/>
        <v/>
      </c>
    </row>
    <row r="469" spans="3:3" x14ac:dyDescent="0.25">
      <c r="C469" t="str">
        <f t="shared" si="8"/>
        <v/>
      </c>
    </row>
    <row r="470" spans="3:3" x14ac:dyDescent="0.25">
      <c r="C470" t="str">
        <f t="shared" si="8"/>
        <v/>
      </c>
    </row>
    <row r="471" spans="3:3" x14ac:dyDescent="0.25">
      <c r="C471" t="str">
        <f t="shared" si="8"/>
        <v/>
      </c>
    </row>
    <row r="472" spans="3:3" x14ac:dyDescent="0.25">
      <c r="C472" t="str">
        <f t="shared" si="8"/>
        <v/>
      </c>
    </row>
    <row r="473" spans="3:3" x14ac:dyDescent="0.25">
      <c r="C473" t="str">
        <f t="shared" si="8"/>
        <v/>
      </c>
    </row>
    <row r="474" spans="3:3" x14ac:dyDescent="0.25">
      <c r="C474" t="str">
        <f t="shared" si="8"/>
        <v/>
      </c>
    </row>
    <row r="475" spans="3:3" x14ac:dyDescent="0.25">
      <c r="C475" t="str">
        <f t="shared" si="8"/>
        <v/>
      </c>
    </row>
    <row r="476" spans="3:3" x14ac:dyDescent="0.25">
      <c r="C476" t="str">
        <f t="shared" si="8"/>
        <v/>
      </c>
    </row>
    <row r="477" spans="3:3" x14ac:dyDescent="0.25">
      <c r="C477" t="str">
        <f t="shared" si="8"/>
        <v/>
      </c>
    </row>
    <row r="478" spans="3:3" x14ac:dyDescent="0.25">
      <c r="C478" t="str">
        <f t="shared" si="8"/>
        <v/>
      </c>
    </row>
    <row r="479" spans="3:3" x14ac:dyDescent="0.25">
      <c r="C479" t="str">
        <f t="shared" si="8"/>
        <v/>
      </c>
    </row>
    <row r="480" spans="3:3" x14ac:dyDescent="0.25">
      <c r="C480" t="str">
        <f t="shared" si="8"/>
        <v/>
      </c>
    </row>
    <row r="481" spans="3:3" x14ac:dyDescent="0.25">
      <c r="C481" t="str">
        <f t="shared" si="8"/>
        <v/>
      </c>
    </row>
    <row r="482" spans="3:3" x14ac:dyDescent="0.25">
      <c r="C482" t="str">
        <f t="shared" si="8"/>
        <v/>
      </c>
    </row>
    <row r="483" spans="3:3" x14ac:dyDescent="0.25">
      <c r="C483" t="str">
        <f t="shared" si="8"/>
        <v/>
      </c>
    </row>
    <row r="484" spans="3:3" x14ac:dyDescent="0.25">
      <c r="C484" t="str">
        <f t="shared" si="8"/>
        <v/>
      </c>
    </row>
    <row r="485" spans="3:3" x14ac:dyDescent="0.25">
      <c r="C485" t="str">
        <f t="shared" si="8"/>
        <v/>
      </c>
    </row>
    <row r="486" spans="3:3" x14ac:dyDescent="0.25">
      <c r="C486" t="str">
        <f t="shared" si="8"/>
        <v/>
      </c>
    </row>
    <row r="487" spans="3:3" x14ac:dyDescent="0.25">
      <c r="C487" t="str">
        <f t="shared" si="8"/>
        <v/>
      </c>
    </row>
    <row r="488" spans="3:3" x14ac:dyDescent="0.25">
      <c r="C488" t="str">
        <f t="shared" si="8"/>
        <v/>
      </c>
    </row>
    <row r="489" spans="3:3" x14ac:dyDescent="0.25">
      <c r="C489" t="str">
        <f t="shared" si="8"/>
        <v/>
      </c>
    </row>
    <row r="490" spans="3:3" x14ac:dyDescent="0.25">
      <c r="C490" t="str">
        <f t="shared" si="8"/>
        <v/>
      </c>
    </row>
    <row r="491" spans="3:3" x14ac:dyDescent="0.25">
      <c r="C491" t="str">
        <f t="shared" si="8"/>
        <v/>
      </c>
    </row>
    <row r="492" spans="3:3" x14ac:dyDescent="0.25">
      <c r="C492" t="str">
        <f t="shared" si="8"/>
        <v/>
      </c>
    </row>
    <row r="493" spans="3:3" x14ac:dyDescent="0.25">
      <c r="C493" t="str">
        <f t="shared" si="8"/>
        <v/>
      </c>
    </row>
    <row r="494" spans="3:3" x14ac:dyDescent="0.25">
      <c r="C494" t="str">
        <f t="shared" si="8"/>
        <v/>
      </c>
    </row>
    <row r="495" spans="3:3" x14ac:dyDescent="0.25">
      <c r="C495" t="str">
        <f t="shared" si="8"/>
        <v/>
      </c>
    </row>
    <row r="496" spans="3:3" x14ac:dyDescent="0.25">
      <c r="C496" t="str">
        <f t="shared" si="8"/>
        <v/>
      </c>
    </row>
    <row r="497" spans="3:3" x14ac:dyDescent="0.25">
      <c r="C497" t="str">
        <f t="shared" si="8"/>
        <v/>
      </c>
    </row>
    <row r="498" spans="3:3" x14ac:dyDescent="0.25">
      <c r="C498" t="str">
        <f t="shared" si="8"/>
        <v/>
      </c>
    </row>
    <row r="499" spans="3:3" x14ac:dyDescent="0.25">
      <c r="C499" t="str">
        <f t="shared" si="8"/>
        <v/>
      </c>
    </row>
    <row r="500" spans="3:3" x14ac:dyDescent="0.25">
      <c r="C500" t="str">
        <f t="shared" si="8"/>
        <v/>
      </c>
    </row>
    <row r="501" spans="3:3" x14ac:dyDescent="0.25">
      <c r="C501" t="str">
        <f t="shared" si="8"/>
        <v/>
      </c>
    </row>
    <row r="502" spans="3:3" x14ac:dyDescent="0.25">
      <c r="C502" t="str">
        <f t="shared" si="8"/>
        <v/>
      </c>
    </row>
    <row r="503" spans="3:3" x14ac:dyDescent="0.25">
      <c r="C503" t="str">
        <f t="shared" si="8"/>
        <v/>
      </c>
    </row>
    <row r="504" spans="3:3" x14ac:dyDescent="0.25">
      <c r="C504" t="str">
        <f t="shared" si="8"/>
        <v/>
      </c>
    </row>
    <row r="505" spans="3:3" x14ac:dyDescent="0.25">
      <c r="C505" t="str">
        <f t="shared" si="8"/>
        <v/>
      </c>
    </row>
    <row r="506" spans="3:3" x14ac:dyDescent="0.25">
      <c r="C506" t="str">
        <f t="shared" si="8"/>
        <v/>
      </c>
    </row>
    <row r="507" spans="3:3" x14ac:dyDescent="0.25">
      <c r="C507" t="str">
        <f t="shared" si="8"/>
        <v/>
      </c>
    </row>
    <row r="508" spans="3:3" x14ac:dyDescent="0.25">
      <c r="C508" t="str">
        <f t="shared" si="8"/>
        <v/>
      </c>
    </row>
    <row r="509" spans="3:3" x14ac:dyDescent="0.25">
      <c r="C509" t="str">
        <f t="shared" si="8"/>
        <v/>
      </c>
    </row>
    <row r="510" spans="3:3" x14ac:dyDescent="0.25">
      <c r="C510" t="str">
        <f t="shared" si="8"/>
        <v/>
      </c>
    </row>
    <row r="511" spans="3:3" x14ac:dyDescent="0.25">
      <c r="C511" t="str">
        <f t="shared" si="8"/>
        <v/>
      </c>
    </row>
    <row r="512" spans="3:3" x14ac:dyDescent="0.25">
      <c r="C512" t="str">
        <f t="shared" si="8"/>
        <v/>
      </c>
    </row>
    <row r="513" spans="3:3" x14ac:dyDescent="0.25">
      <c r="C513" t="str">
        <f t="shared" si="8"/>
        <v/>
      </c>
    </row>
    <row r="514" spans="3:3" x14ac:dyDescent="0.25">
      <c r="C514" t="str">
        <f t="shared" si="8"/>
        <v/>
      </c>
    </row>
    <row r="515" spans="3:3" x14ac:dyDescent="0.25">
      <c r="C515" t="str">
        <f t="shared" si="8"/>
        <v/>
      </c>
    </row>
    <row r="516" spans="3:3" x14ac:dyDescent="0.25">
      <c r="C516" t="str">
        <f t="shared" si="8"/>
        <v/>
      </c>
    </row>
    <row r="517" spans="3:3" x14ac:dyDescent="0.25">
      <c r="C517" t="str">
        <f t="shared" si="8"/>
        <v/>
      </c>
    </row>
    <row r="518" spans="3:3" x14ac:dyDescent="0.25">
      <c r="C518" t="str">
        <f t="shared" si="8"/>
        <v/>
      </c>
    </row>
    <row r="519" spans="3:3" x14ac:dyDescent="0.25">
      <c r="C519" t="str">
        <f t="shared" si="8"/>
        <v/>
      </c>
    </row>
    <row r="520" spans="3:3" x14ac:dyDescent="0.25">
      <c r="C520" t="str">
        <f t="shared" si="8"/>
        <v/>
      </c>
    </row>
    <row r="521" spans="3:3" x14ac:dyDescent="0.25">
      <c r="C521" t="str">
        <f t="shared" si="8"/>
        <v/>
      </c>
    </row>
    <row r="522" spans="3:3" x14ac:dyDescent="0.25">
      <c r="C522" t="str">
        <f t="shared" si="8"/>
        <v/>
      </c>
    </row>
    <row r="523" spans="3:3" x14ac:dyDescent="0.25">
      <c r="C523" t="str">
        <f t="shared" si="8"/>
        <v/>
      </c>
    </row>
    <row r="524" spans="3:3" x14ac:dyDescent="0.25">
      <c r="C524" t="str">
        <f t="shared" si="8"/>
        <v/>
      </c>
    </row>
    <row r="525" spans="3:3" x14ac:dyDescent="0.25">
      <c r="C525" t="str">
        <f t="shared" si="8"/>
        <v/>
      </c>
    </row>
    <row r="526" spans="3:3" x14ac:dyDescent="0.25">
      <c r="C526" t="str">
        <f t="shared" ref="C526:C589" si="9">IF(F526="","",VLOOKUP(F526,F526:V526,$C$2,FALSE))</f>
        <v/>
      </c>
    </row>
    <row r="527" spans="3:3" x14ac:dyDescent="0.25">
      <c r="C527" t="str">
        <f t="shared" si="9"/>
        <v/>
      </c>
    </row>
    <row r="528" spans="3:3" x14ac:dyDescent="0.25">
      <c r="C528" t="str">
        <f t="shared" si="9"/>
        <v/>
      </c>
    </row>
    <row r="529" spans="3:3" x14ac:dyDescent="0.25">
      <c r="C529" t="str">
        <f t="shared" si="9"/>
        <v/>
      </c>
    </row>
    <row r="530" spans="3:3" x14ac:dyDescent="0.25">
      <c r="C530" t="str">
        <f t="shared" si="9"/>
        <v/>
      </c>
    </row>
    <row r="531" spans="3:3" x14ac:dyDescent="0.25">
      <c r="C531" t="str">
        <f t="shared" si="9"/>
        <v/>
      </c>
    </row>
    <row r="532" spans="3:3" x14ac:dyDescent="0.25">
      <c r="C532" t="str">
        <f t="shared" si="9"/>
        <v/>
      </c>
    </row>
    <row r="533" spans="3:3" x14ac:dyDescent="0.25">
      <c r="C533" t="str">
        <f t="shared" si="9"/>
        <v/>
      </c>
    </row>
    <row r="534" spans="3:3" x14ac:dyDescent="0.25">
      <c r="C534" t="str">
        <f t="shared" si="9"/>
        <v/>
      </c>
    </row>
    <row r="535" spans="3:3" x14ac:dyDescent="0.25">
      <c r="C535" t="str">
        <f t="shared" si="9"/>
        <v/>
      </c>
    </row>
    <row r="536" spans="3:3" x14ac:dyDescent="0.25">
      <c r="C536" t="str">
        <f t="shared" si="9"/>
        <v/>
      </c>
    </row>
    <row r="537" spans="3:3" x14ac:dyDescent="0.25">
      <c r="C537" t="str">
        <f t="shared" si="9"/>
        <v/>
      </c>
    </row>
    <row r="538" spans="3:3" x14ac:dyDescent="0.25">
      <c r="C538" t="str">
        <f t="shared" si="9"/>
        <v/>
      </c>
    </row>
    <row r="539" spans="3:3" x14ac:dyDescent="0.25">
      <c r="C539" t="str">
        <f t="shared" si="9"/>
        <v/>
      </c>
    </row>
    <row r="540" spans="3:3" x14ac:dyDescent="0.25">
      <c r="C540" t="str">
        <f t="shared" si="9"/>
        <v/>
      </c>
    </row>
    <row r="541" spans="3:3" x14ac:dyDescent="0.25">
      <c r="C541" t="str">
        <f t="shared" si="9"/>
        <v/>
      </c>
    </row>
    <row r="542" spans="3:3" x14ac:dyDescent="0.25">
      <c r="C542" t="str">
        <f t="shared" si="9"/>
        <v/>
      </c>
    </row>
    <row r="543" spans="3:3" x14ac:dyDescent="0.25">
      <c r="C543" t="str">
        <f t="shared" si="9"/>
        <v/>
      </c>
    </row>
    <row r="544" spans="3:3" x14ac:dyDescent="0.25">
      <c r="C544" t="str">
        <f t="shared" si="9"/>
        <v/>
      </c>
    </row>
    <row r="545" spans="3:3" x14ac:dyDescent="0.25">
      <c r="C545" t="str">
        <f t="shared" si="9"/>
        <v/>
      </c>
    </row>
    <row r="546" spans="3:3" x14ac:dyDescent="0.25">
      <c r="C546" t="str">
        <f t="shared" si="9"/>
        <v/>
      </c>
    </row>
    <row r="547" spans="3:3" x14ac:dyDescent="0.25">
      <c r="C547" t="str">
        <f t="shared" si="9"/>
        <v/>
      </c>
    </row>
    <row r="548" spans="3:3" x14ac:dyDescent="0.25">
      <c r="C548" t="str">
        <f t="shared" si="9"/>
        <v/>
      </c>
    </row>
    <row r="549" spans="3:3" x14ac:dyDescent="0.25">
      <c r="C549" t="str">
        <f t="shared" si="9"/>
        <v/>
      </c>
    </row>
    <row r="550" spans="3:3" x14ac:dyDescent="0.25">
      <c r="C550" t="str">
        <f t="shared" si="9"/>
        <v/>
      </c>
    </row>
    <row r="551" spans="3:3" x14ac:dyDescent="0.25">
      <c r="C551" t="str">
        <f t="shared" si="9"/>
        <v/>
      </c>
    </row>
    <row r="552" spans="3:3" x14ac:dyDescent="0.25">
      <c r="C552" t="str">
        <f t="shared" si="9"/>
        <v/>
      </c>
    </row>
    <row r="553" spans="3:3" x14ac:dyDescent="0.25">
      <c r="C553" t="str">
        <f t="shared" si="9"/>
        <v/>
      </c>
    </row>
    <row r="554" spans="3:3" x14ac:dyDescent="0.25">
      <c r="C554" t="str">
        <f t="shared" si="9"/>
        <v/>
      </c>
    </row>
    <row r="555" spans="3:3" x14ac:dyDescent="0.25">
      <c r="C555" t="str">
        <f t="shared" si="9"/>
        <v/>
      </c>
    </row>
    <row r="556" spans="3:3" x14ac:dyDescent="0.25">
      <c r="C556" t="str">
        <f t="shared" si="9"/>
        <v/>
      </c>
    </row>
    <row r="557" spans="3:3" x14ac:dyDescent="0.25">
      <c r="C557" t="str">
        <f t="shared" si="9"/>
        <v/>
      </c>
    </row>
    <row r="558" spans="3:3" x14ac:dyDescent="0.25">
      <c r="C558" t="str">
        <f t="shared" si="9"/>
        <v/>
      </c>
    </row>
    <row r="559" spans="3:3" x14ac:dyDescent="0.25">
      <c r="C559" t="str">
        <f t="shared" si="9"/>
        <v/>
      </c>
    </row>
    <row r="560" spans="3:3" x14ac:dyDescent="0.25">
      <c r="C560" t="str">
        <f t="shared" si="9"/>
        <v/>
      </c>
    </row>
    <row r="561" spans="3:3" x14ac:dyDescent="0.25">
      <c r="C561" t="str">
        <f t="shared" si="9"/>
        <v/>
      </c>
    </row>
    <row r="562" spans="3:3" x14ac:dyDescent="0.25">
      <c r="C562" t="str">
        <f t="shared" si="9"/>
        <v/>
      </c>
    </row>
    <row r="563" spans="3:3" x14ac:dyDescent="0.25">
      <c r="C563" t="str">
        <f t="shared" si="9"/>
        <v/>
      </c>
    </row>
    <row r="564" spans="3:3" x14ac:dyDescent="0.25">
      <c r="C564" t="str">
        <f t="shared" si="9"/>
        <v/>
      </c>
    </row>
    <row r="565" spans="3:3" x14ac:dyDescent="0.25">
      <c r="C565" t="str">
        <f t="shared" si="9"/>
        <v/>
      </c>
    </row>
    <row r="566" spans="3:3" x14ac:dyDescent="0.25">
      <c r="C566" t="str">
        <f t="shared" si="9"/>
        <v/>
      </c>
    </row>
    <row r="567" spans="3:3" x14ac:dyDescent="0.25">
      <c r="C567" t="str">
        <f t="shared" si="9"/>
        <v/>
      </c>
    </row>
    <row r="568" spans="3:3" x14ac:dyDescent="0.25">
      <c r="C568" t="str">
        <f t="shared" si="9"/>
        <v/>
      </c>
    </row>
    <row r="569" spans="3:3" x14ac:dyDescent="0.25">
      <c r="C569" t="str">
        <f t="shared" si="9"/>
        <v/>
      </c>
    </row>
    <row r="570" spans="3:3" x14ac:dyDescent="0.25">
      <c r="C570" t="str">
        <f t="shared" si="9"/>
        <v/>
      </c>
    </row>
    <row r="571" spans="3:3" x14ac:dyDescent="0.25">
      <c r="C571" t="str">
        <f t="shared" si="9"/>
        <v/>
      </c>
    </row>
    <row r="572" spans="3:3" x14ac:dyDescent="0.25">
      <c r="C572" t="str">
        <f t="shared" si="9"/>
        <v/>
      </c>
    </row>
    <row r="573" spans="3:3" x14ac:dyDescent="0.25">
      <c r="C573" t="str">
        <f t="shared" si="9"/>
        <v/>
      </c>
    </row>
    <row r="574" spans="3:3" x14ac:dyDescent="0.25">
      <c r="C574" t="str">
        <f t="shared" si="9"/>
        <v/>
      </c>
    </row>
    <row r="575" spans="3:3" x14ac:dyDescent="0.25">
      <c r="C575" t="str">
        <f t="shared" si="9"/>
        <v/>
      </c>
    </row>
    <row r="576" spans="3:3" x14ac:dyDescent="0.25">
      <c r="C576" t="str">
        <f t="shared" si="9"/>
        <v/>
      </c>
    </row>
    <row r="577" spans="3:3" x14ac:dyDescent="0.25">
      <c r="C577" t="str">
        <f t="shared" si="9"/>
        <v/>
      </c>
    </row>
    <row r="578" spans="3:3" x14ac:dyDescent="0.25">
      <c r="C578" t="str">
        <f t="shared" si="9"/>
        <v/>
      </c>
    </row>
    <row r="579" spans="3:3" x14ac:dyDescent="0.25">
      <c r="C579" t="str">
        <f t="shared" si="9"/>
        <v/>
      </c>
    </row>
    <row r="580" spans="3:3" x14ac:dyDescent="0.25">
      <c r="C580" t="str">
        <f t="shared" si="9"/>
        <v/>
      </c>
    </row>
    <row r="581" spans="3:3" x14ac:dyDescent="0.25">
      <c r="C581" t="str">
        <f t="shared" si="9"/>
        <v/>
      </c>
    </row>
    <row r="582" spans="3:3" x14ac:dyDescent="0.25">
      <c r="C582" t="str">
        <f t="shared" si="9"/>
        <v/>
      </c>
    </row>
    <row r="583" spans="3:3" x14ac:dyDescent="0.25">
      <c r="C583" t="str">
        <f t="shared" si="9"/>
        <v/>
      </c>
    </row>
    <row r="584" spans="3:3" x14ac:dyDescent="0.25">
      <c r="C584" t="str">
        <f t="shared" si="9"/>
        <v/>
      </c>
    </row>
    <row r="585" spans="3:3" x14ac:dyDescent="0.25">
      <c r="C585" t="str">
        <f t="shared" si="9"/>
        <v/>
      </c>
    </row>
    <row r="586" spans="3:3" x14ac:dyDescent="0.25">
      <c r="C586" t="str">
        <f t="shared" si="9"/>
        <v/>
      </c>
    </row>
    <row r="587" spans="3:3" x14ac:dyDescent="0.25">
      <c r="C587" t="str">
        <f t="shared" si="9"/>
        <v/>
      </c>
    </row>
    <row r="588" spans="3:3" x14ac:dyDescent="0.25">
      <c r="C588" t="str">
        <f t="shared" si="9"/>
        <v/>
      </c>
    </row>
    <row r="589" spans="3:3" x14ac:dyDescent="0.25">
      <c r="C589" t="str">
        <f t="shared" si="9"/>
        <v/>
      </c>
    </row>
    <row r="590" spans="3:3" x14ac:dyDescent="0.25">
      <c r="C590" t="str">
        <f t="shared" ref="C590:C653" si="10">IF(F590="","",VLOOKUP(F590,F590:V590,$C$2,FALSE))</f>
        <v/>
      </c>
    </row>
    <row r="591" spans="3:3" x14ac:dyDescent="0.25">
      <c r="C591" t="str">
        <f t="shared" si="10"/>
        <v/>
      </c>
    </row>
    <row r="592" spans="3:3" x14ac:dyDescent="0.25">
      <c r="C592" t="str">
        <f t="shared" si="10"/>
        <v/>
      </c>
    </row>
    <row r="593" spans="3:3" x14ac:dyDescent="0.25">
      <c r="C593" t="str">
        <f t="shared" si="10"/>
        <v/>
      </c>
    </row>
    <row r="594" spans="3:3" x14ac:dyDescent="0.25">
      <c r="C594" t="str">
        <f t="shared" si="10"/>
        <v/>
      </c>
    </row>
    <row r="595" spans="3:3" x14ac:dyDescent="0.25">
      <c r="C595" t="str">
        <f t="shared" si="10"/>
        <v/>
      </c>
    </row>
    <row r="596" spans="3:3" x14ac:dyDescent="0.25">
      <c r="C596" t="str">
        <f t="shared" si="10"/>
        <v/>
      </c>
    </row>
    <row r="597" spans="3:3" x14ac:dyDescent="0.25">
      <c r="C597" t="str">
        <f t="shared" si="10"/>
        <v/>
      </c>
    </row>
    <row r="598" spans="3:3" x14ac:dyDescent="0.25">
      <c r="C598" t="str">
        <f t="shared" si="10"/>
        <v/>
      </c>
    </row>
    <row r="599" spans="3:3" x14ac:dyDescent="0.25">
      <c r="C599" t="str">
        <f t="shared" si="10"/>
        <v/>
      </c>
    </row>
    <row r="600" spans="3:3" x14ac:dyDescent="0.25">
      <c r="C600" t="str">
        <f t="shared" si="10"/>
        <v/>
      </c>
    </row>
    <row r="601" spans="3:3" x14ac:dyDescent="0.25">
      <c r="C601" t="str">
        <f t="shared" si="10"/>
        <v/>
      </c>
    </row>
    <row r="602" spans="3:3" x14ac:dyDescent="0.25">
      <c r="C602" t="str">
        <f t="shared" si="10"/>
        <v/>
      </c>
    </row>
    <row r="603" spans="3:3" x14ac:dyDescent="0.25">
      <c r="C603" t="str">
        <f t="shared" si="10"/>
        <v/>
      </c>
    </row>
    <row r="604" spans="3:3" x14ac:dyDescent="0.25">
      <c r="C604" t="str">
        <f t="shared" si="10"/>
        <v/>
      </c>
    </row>
    <row r="605" spans="3:3" x14ac:dyDescent="0.25">
      <c r="C605" t="str">
        <f t="shared" si="10"/>
        <v/>
      </c>
    </row>
    <row r="606" spans="3:3" x14ac:dyDescent="0.25">
      <c r="C606" t="str">
        <f t="shared" si="10"/>
        <v/>
      </c>
    </row>
    <row r="607" spans="3:3" x14ac:dyDescent="0.25">
      <c r="C607" t="str">
        <f t="shared" si="10"/>
        <v/>
      </c>
    </row>
    <row r="608" spans="3:3" x14ac:dyDescent="0.25">
      <c r="C608" t="str">
        <f t="shared" si="10"/>
        <v/>
      </c>
    </row>
    <row r="609" spans="3:3" x14ac:dyDescent="0.25">
      <c r="C609" t="str">
        <f t="shared" si="10"/>
        <v/>
      </c>
    </row>
    <row r="610" spans="3:3" x14ac:dyDescent="0.25">
      <c r="C610" t="str">
        <f t="shared" si="10"/>
        <v/>
      </c>
    </row>
    <row r="611" spans="3:3" x14ac:dyDescent="0.25">
      <c r="C611" t="str">
        <f t="shared" si="10"/>
        <v/>
      </c>
    </row>
    <row r="612" spans="3:3" x14ac:dyDescent="0.25">
      <c r="C612" t="str">
        <f t="shared" si="10"/>
        <v/>
      </c>
    </row>
    <row r="613" spans="3:3" x14ac:dyDescent="0.25">
      <c r="C613" t="str">
        <f t="shared" si="10"/>
        <v/>
      </c>
    </row>
    <row r="614" spans="3:3" x14ac:dyDescent="0.25">
      <c r="C614" t="str">
        <f t="shared" si="10"/>
        <v/>
      </c>
    </row>
    <row r="615" spans="3:3" x14ac:dyDescent="0.25">
      <c r="C615" t="str">
        <f t="shared" si="10"/>
        <v/>
      </c>
    </row>
    <row r="616" spans="3:3" x14ac:dyDescent="0.25">
      <c r="C616" t="str">
        <f t="shared" si="10"/>
        <v/>
      </c>
    </row>
    <row r="617" spans="3:3" x14ac:dyDescent="0.25">
      <c r="C617" t="str">
        <f t="shared" si="10"/>
        <v/>
      </c>
    </row>
    <row r="618" spans="3:3" x14ac:dyDescent="0.25">
      <c r="C618" t="str">
        <f t="shared" si="10"/>
        <v/>
      </c>
    </row>
    <row r="619" spans="3:3" x14ac:dyDescent="0.25">
      <c r="C619" t="str">
        <f t="shared" si="10"/>
        <v/>
      </c>
    </row>
    <row r="620" spans="3:3" x14ac:dyDescent="0.25">
      <c r="C620" t="str">
        <f t="shared" si="10"/>
        <v/>
      </c>
    </row>
    <row r="621" spans="3:3" x14ac:dyDescent="0.25">
      <c r="C621" t="str">
        <f t="shared" si="10"/>
        <v/>
      </c>
    </row>
    <row r="622" spans="3:3" x14ac:dyDescent="0.25">
      <c r="C622" t="str">
        <f t="shared" si="10"/>
        <v/>
      </c>
    </row>
    <row r="623" spans="3:3" x14ac:dyDescent="0.25">
      <c r="C623" t="str">
        <f t="shared" si="10"/>
        <v/>
      </c>
    </row>
    <row r="624" spans="3:3" x14ac:dyDescent="0.25">
      <c r="C624" t="str">
        <f t="shared" si="10"/>
        <v/>
      </c>
    </row>
    <row r="625" spans="3:3" x14ac:dyDescent="0.25">
      <c r="C625" t="str">
        <f t="shared" si="10"/>
        <v/>
      </c>
    </row>
    <row r="626" spans="3:3" x14ac:dyDescent="0.25">
      <c r="C626" t="str">
        <f t="shared" si="10"/>
        <v/>
      </c>
    </row>
    <row r="627" spans="3:3" x14ac:dyDescent="0.25">
      <c r="C627" t="str">
        <f t="shared" si="10"/>
        <v/>
      </c>
    </row>
    <row r="628" spans="3:3" x14ac:dyDescent="0.25">
      <c r="C628" t="str">
        <f t="shared" si="10"/>
        <v/>
      </c>
    </row>
    <row r="629" spans="3:3" x14ac:dyDescent="0.25">
      <c r="C629" t="str">
        <f t="shared" si="10"/>
        <v/>
      </c>
    </row>
    <row r="630" spans="3:3" x14ac:dyDescent="0.25">
      <c r="C630" t="str">
        <f t="shared" si="10"/>
        <v/>
      </c>
    </row>
    <row r="631" spans="3:3" x14ac:dyDescent="0.25">
      <c r="C631" t="str">
        <f t="shared" si="10"/>
        <v/>
      </c>
    </row>
    <row r="632" spans="3:3" x14ac:dyDescent="0.25">
      <c r="C632" t="str">
        <f t="shared" si="10"/>
        <v/>
      </c>
    </row>
    <row r="633" spans="3:3" x14ac:dyDescent="0.25">
      <c r="C633" t="str">
        <f t="shared" si="10"/>
        <v/>
      </c>
    </row>
    <row r="634" spans="3:3" x14ac:dyDescent="0.25">
      <c r="C634" t="str">
        <f t="shared" si="10"/>
        <v/>
      </c>
    </row>
    <row r="635" spans="3:3" x14ac:dyDescent="0.25">
      <c r="C635" t="str">
        <f t="shared" si="10"/>
        <v/>
      </c>
    </row>
    <row r="636" spans="3:3" x14ac:dyDescent="0.25">
      <c r="C636" t="str">
        <f t="shared" si="10"/>
        <v/>
      </c>
    </row>
    <row r="637" spans="3:3" x14ac:dyDescent="0.25">
      <c r="C637" t="str">
        <f t="shared" si="10"/>
        <v/>
      </c>
    </row>
    <row r="638" spans="3:3" x14ac:dyDescent="0.25">
      <c r="C638" t="str">
        <f t="shared" si="10"/>
        <v/>
      </c>
    </row>
    <row r="639" spans="3:3" x14ac:dyDescent="0.25">
      <c r="C639" t="str">
        <f t="shared" si="10"/>
        <v/>
      </c>
    </row>
    <row r="640" spans="3:3" x14ac:dyDescent="0.25">
      <c r="C640" t="str">
        <f t="shared" si="10"/>
        <v/>
      </c>
    </row>
    <row r="641" spans="3:3" x14ac:dyDescent="0.25">
      <c r="C641" t="str">
        <f t="shared" si="10"/>
        <v/>
      </c>
    </row>
    <row r="642" spans="3:3" x14ac:dyDescent="0.25">
      <c r="C642" t="str">
        <f t="shared" si="10"/>
        <v/>
      </c>
    </row>
    <row r="643" spans="3:3" x14ac:dyDescent="0.25">
      <c r="C643" t="str">
        <f t="shared" si="10"/>
        <v/>
      </c>
    </row>
    <row r="644" spans="3:3" x14ac:dyDescent="0.25">
      <c r="C644" t="str">
        <f t="shared" si="10"/>
        <v/>
      </c>
    </row>
    <row r="645" spans="3:3" x14ac:dyDescent="0.25">
      <c r="C645" t="str">
        <f t="shared" si="10"/>
        <v/>
      </c>
    </row>
    <row r="646" spans="3:3" x14ac:dyDescent="0.25">
      <c r="C646" t="str">
        <f t="shared" si="10"/>
        <v/>
      </c>
    </row>
    <row r="647" spans="3:3" x14ac:dyDescent="0.25">
      <c r="C647" t="str">
        <f t="shared" si="10"/>
        <v/>
      </c>
    </row>
    <row r="648" spans="3:3" x14ac:dyDescent="0.25">
      <c r="C648" t="str">
        <f t="shared" si="10"/>
        <v/>
      </c>
    </row>
    <row r="649" spans="3:3" x14ac:dyDescent="0.25">
      <c r="C649" t="str">
        <f t="shared" si="10"/>
        <v/>
      </c>
    </row>
    <row r="650" spans="3:3" x14ac:dyDescent="0.25">
      <c r="C650" t="str">
        <f t="shared" si="10"/>
        <v/>
      </c>
    </row>
    <row r="651" spans="3:3" x14ac:dyDescent="0.25">
      <c r="C651" t="str">
        <f t="shared" si="10"/>
        <v/>
      </c>
    </row>
    <row r="652" spans="3:3" x14ac:dyDescent="0.25">
      <c r="C652" t="str">
        <f t="shared" si="10"/>
        <v/>
      </c>
    </row>
    <row r="653" spans="3:3" x14ac:dyDescent="0.25">
      <c r="C653" t="str">
        <f t="shared" si="10"/>
        <v/>
      </c>
    </row>
    <row r="654" spans="3:3" x14ac:dyDescent="0.25">
      <c r="C654" t="str">
        <f t="shared" ref="C654:C717" si="11">IF(F654="","",VLOOKUP(F654,F654:V654,$C$2,FALSE))</f>
        <v/>
      </c>
    </row>
    <row r="655" spans="3:3" x14ac:dyDescent="0.25">
      <c r="C655" t="str">
        <f t="shared" si="11"/>
        <v/>
      </c>
    </row>
    <row r="656" spans="3:3" x14ac:dyDescent="0.25">
      <c r="C656" t="str">
        <f t="shared" si="11"/>
        <v/>
      </c>
    </row>
    <row r="657" spans="3:3" x14ac:dyDescent="0.25">
      <c r="C657" t="str">
        <f t="shared" si="11"/>
        <v/>
      </c>
    </row>
    <row r="658" spans="3:3" x14ac:dyDescent="0.25">
      <c r="C658" t="str">
        <f t="shared" si="11"/>
        <v/>
      </c>
    </row>
    <row r="659" spans="3:3" x14ac:dyDescent="0.25">
      <c r="C659" t="str">
        <f t="shared" si="11"/>
        <v/>
      </c>
    </row>
    <row r="660" spans="3:3" x14ac:dyDescent="0.25">
      <c r="C660" t="str">
        <f t="shared" si="11"/>
        <v/>
      </c>
    </row>
    <row r="661" spans="3:3" x14ac:dyDescent="0.25">
      <c r="C661" t="str">
        <f t="shared" si="11"/>
        <v/>
      </c>
    </row>
    <row r="662" spans="3:3" x14ac:dyDescent="0.25">
      <c r="C662" t="str">
        <f t="shared" si="11"/>
        <v/>
      </c>
    </row>
    <row r="663" spans="3:3" x14ac:dyDescent="0.25">
      <c r="C663" t="str">
        <f t="shared" si="11"/>
        <v/>
      </c>
    </row>
    <row r="664" spans="3:3" x14ac:dyDescent="0.25">
      <c r="C664" t="str">
        <f t="shared" si="11"/>
        <v/>
      </c>
    </row>
    <row r="665" spans="3:3" x14ac:dyDescent="0.25">
      <c r="C665" t="str">
        <f t="shared" si="11"/>
        <v/>
      </c>
    </row>
    <row r="666" spans="3:3" x14ac:dyDescent="0.25">
      <c r="C666" t="str">
        <f t="shared" si="11"/>
        <v/>
      </c>
    </row>
    <row r="667" spans="3:3" x14ac:dyDescent="0.25">
      <c r="C667" t="str">
        <f t="shared" si="11"/>
        <v/>
      </c>
    </row>
    <row r="668" spans="3:3" x14ac:dyDescent="0.25">
      <c r="C668" t="str">
        <f t="shared" si="11"/>
        <v/>
      </c>
    </row>
    <row r="669" spans="3:3" x14ac:dyDescent="0.25">
      <c r="C669" t="str">
        <f t="shared" si="11"/>
        <v/>
      </c>
    </row>
    <row r="670" spans="3:3" x14ac:dyDescent="0.25">
      <c r="C670" t="str">
        <f t="shared" si="11"/>
        <v/>
      </c>
    </row>
    <row r="671" spans="3:3" x14ac:dyDescent="0.25">
      <c r="C671" t="str">
        <f t="shared" si="11"/>
        <v/>
      </c>
    </row>
    <row r="672" spans="3:3" x14ac:dyDescent="0.25">
      <c r="C672" t="str">
        <f t="shared" si="11"/>
        <v/>
      </c>
    </row>
    <row r="673" spans="3:3" x14ac:dyDescent="0.25">
      <c r="C673" t="str">
        <f t="shared" si="11"/>
        <v/>
      </c>
    </row>
    <row r="674" spans="3:3" x14ac:dyDescent="0.25">
      <c r="C674" t="str">
        <f t="shared" si="11"/>
        <v/>
      </c>
    </row>
    <row r="675" spans="3:3" x14ac:dyDescent="0.25">
      <c r="C675" t="str">
        <f t="shared" si="11"/>
        <v/>
      </c>
    </row>
    <row r="676" spans="3:3" x14ac:dyDescent="0.25">
      <c r="C676" t="str">
        <f t="shared" si="11"/>
        <v/>
      </c>
    </row>
    <row r="677" spans="3:3" x14ac:dyDescent="0.25">
      <c r="C677" t="str">
        <f t="shared" si="11"/>
        <v/>
      </c>
    </row>
    <row r="678" spans="3:3" x14ac:dyDescent="0.25">
      <c r="C678" t="str">
        <f t="shared" si="11"/>
        <v/>
      </c>
    </row>
    <row r="679" spans="3:3" x14ac:dyDescent="0.25">
      <c r="C679" t="str">
        <f t="shared" si="11"/>
        <v/>
      </c>
    </row>
    <row r="680" spans="3:3" x14ac:dyDescent="0.25">
      <c r="C680" t="str">
        <f t="shared" si="11"/>
        <v/>
      </c>
    </row>
    <row r="681" spans="3:3" x14ac:dyDescent="0.25">
      <c r="C681" t="str">
        <f t="shared" si="11"/>
        <v/>
      </c>
    </row>
    <row r="682" spans="3:3" x14ac:dyDescent="0.25">
      <c r="C682" t="str">
        <f t="shared" si="11"/>
        <v/>
      </c>
    </row>
    <row r="683" spans="3:3" x14ac:dyDescent="0.25">
      <c r="C683" t="str">
        <f t="shared" si="11"/>
        <v/>
      </c>
    </row>
    <row r="684" spans="3:3" x14ac:dyDescent="0.25">
      <c r="C684" t="str">
        <f t="shared" si="11"/>
        <v/>
      </c>
    </row>
    <row r="685" spans="3:3" x14ac:dyDescent="0.25">
      <c r="C685" t="str">
        <f t="shared" si="11"/>
        <v/>
      </c>
    </row>
    <row r="686" spans="3:3" x14ac:dyDescent="0.25">
      <c r="C686" t="str">
        <f t="shared" si="11"/>
        <v/>
      </c>
    </row>
    <row r="687" spans="3:3" x14ac:dyDescent="0.25">
      <c r="C687" t="str">
        <f t="shared" si="11"/>
        <v/>
      </c>
    </row>
    <row r="688" spans="3:3" x14ac:dyDescent="0.25">
      <c r="C688" t="str">
        <f t="shared" si="11"/>
        <v/>
      </c>
    </row>
    <row r="689" spans="3:3" x14ac:dyDescent="0.25">
      <c r="C689" t="str">
        <f t="shared" si="11"/>
        <v/>
      </c>
    </row>
    <row r="690" spans="3:3" x14ac:dyDescent="0.25">
      <c r="C690" t="str">
        <f t="shared" si="11"/>
        <v/>
      </c>
    </row>
    <row r="691" spans="3:3" x14ac:dyDescent="0.25">
      <c r="C691" t="str">
        <f t="shared" si="11"/>
        <v/>
      </c>
    </row>
    <row r="692" spans="3:3" x14ac:dyDescent="0.25">
      <c r="C692" t="str">
        <f t="shared" si="11"/>
        <v/>
      </c>
    </row>
    <row r="693" spans="3:3" x14ac:dyDescent="0.25">
      <c r="C693" t="str">
        <f t="shared" si="11"/>
        <v/>
      </c>
    </row>
    <row r="694" spans="3:3" x14ac:dyDescent="0.25">
      <c r="C694" t="str">
        <f t="shared" si="11"/>
        <v/>
      </c>
    </row>
    <row r="695" spans="3:3" x14ac:dyDescent="0.25">
      <c r="C695" t="str">
        <f t="shared" si="11"/>
        <v/>
      </c>
    </row>
    <row r="696" spans="3:3" x14ac:dyDescent="0.25">
      <c r="C696" t="str">
        <f t="shared" si="11"/>
        <v/>
      </c>
    </row>
    <row r="697" spans="3:3" x14ac:dyDescent="0.25">
      <c r="C697" t="str">
        <f t="shared" si="11"/>
        <v/>
      </c>
    </row>
    <row r="698" spans="3:3" x14ac:dyDescent="0.25">
      <c r="C698" t="str">
        <f t="shared" si="11"/>
        <v/>
      </c>
    </row>
    <row r="699" spans="3:3" x14ac:dyDescent="0.25">
      <c r="C699" t="str">
        <f t="shared" si="11"/>
        <v/>
      </c>
    </row>
    <row r="700" spans="3:3" x14ac:dyDescent="0.25">
      <c r="C700" t="str">
        <f t="shared" si="11"/>
        <v/>
      </c>
    </row>
    <row r="701" spans="3:3" x14ac:dyDescent="0.25">
      <c r="C701" t="str">
        <f t="shared" si="11"/>
        <v/>
      </c>
    </row>
    <row r="702" spans="3:3" x14ac:dyDescent="0.25">
      <c r="C702" t="str">
        <f t="shared" si="11"/>
        <v/>
      </c>
    </row>
    <row r="703" spans="3:3" x14ac:dyDescent="0.25">
      <c r="C703" t="str">
        <f t="shared" si="11"/>
        <v/>
      </c>
    </row>
    <row r="704" spans="3:3" x14ac:dyDescent="0.25">
      <c r="C704" t="str">
        <f t="shared" si="11"/>
        <v/>
      </c>
    </row>
    <row r="705" spans="3:3" x14ac:dyDescent="0.25">
      <c r="C705" t="str">
        <f t="shared" si="11"/>
        <v/>
      </c>
    </row>
    <row r="706" spans="3:3" x14ac:dyDescent="0.25">
      <c r="C706" t="str">
        <f t="shared" si="11"/>
        <v/>
      </c>
    </row>
    <row r="707" spans="3:3" x14ac:dyDescent="0.25">
      <c r="C707" t="str">
        <f t="shared" si="11"/>
        <v/>
      </c>
    </row>
    <row r="708" spans="3:3" x14ac:dyDescent="0.25">
      <c r="C708" t="str">
        <f t="shared" si="11"/>
        <v/>
      </c>
    </row>
    <row r="709" spans="3:3" x14ac:dyDescent="0.25">
      <c r="C709" t="str">
        <f t="shared" si="11"/>
        <v/>
      </c>
    </row>
    <row r="710" spans="3:3" x14ac:dyDescent="0.25">
      <c r="C710" t="str">
        <f t="shared" si="11"/>
        <v/>
      </c>
    </row>
    <row r="711" spans="3:3" x14ac:dyDescent="0.25">
      <c r="C711" t="str">
        <f t="shared" si="11"/>
        <v/>
      </c>
    </row>
    <row r="712" spans="3:3" x14ac:dyDescent="0.25">
      <c r="C712" t="str">
        <f t="shared" si="11"/>
        <v/>
      </c>
    </row>
    <row r="713" spans="3:3" x14ac:dyDescent="0.25">
      <c r="C713" t="str">
        <f t="shared" si="11"/>
        <v/>
      </c>
    </row>
    <row r="714" spans="3:3" x14ac:dyDescent="0.25">
      <c r="C714" t="str">
        <f t="shared" si="11"/>
        <v/>
      </c>
    </row>
    <row r="715" spans="3:3" x14ac:dyDescent="0.25">
      <c r="C715" t="str">
        <f t="shared" si="11"/>
        <v/>
      </c>
    </row>
    <row r="716" spans="3:3" x14ac:dyDescent="0.25">
      <c r="C716" t="str">
        <f t="shared" si="11"/>
        <v/>
      </c>
    </row>
    <row r="717" spans="3:3" x14ac:dyDescent="0.25">
      <c r="C717" t="str">
        <f t="shared" si="11"/>
        <v/>
      </c>
    </row>
    <row r="718" spans="3:3" x14ac:dyDescent="0.25">
      <c r="C718" t="str">
        <f t="shared" ref="C718:C781" si="12">IF(F718="","",VLOOKUP(F718,F718:V718,$C$2,FALSE))</f>
        <v/>
      </c>
    </row>
    <row r="719" spans="3:3" x14ac:dyDescent="0.25">
      <c r="C719" t="str">
        <f t="shared" si="12"/>
        <v/>
      </c>
    </row>
    <row r="720" spans="3:3" x14ac:dyDescent="0.25">
      <c r="C720" t="str">
        <f t="shared" si="12"/>
        <v/>
      </c>
    </row>
    <row r="721" spans="3:3" x14ac:dyDescent="0.25">
      <c r="C721" t="str">
        <f t="shared" si="12"/>
        <v/>
      </c>
    </row>
    <row r="722" spans="3:3" x14ac:dyDescent="0.25">
      <c r="C722" t="str">
        <f t="shared" si="12"/>
        <v/>
      </c>
    </row>
    <row r="723" spans="3:3" x14ac:dyDescent="0.25">
      <c r="C723" t="str">
        <f t="shared" si="12"/>
        <v/>
      </c>
    </row>
    <row r="724" spans="3:3" x14ac:dyDescent="0.25">
      <c r="C724" t="str">
        <f t="shared" si="12"/>
        <v/>
      </c>
    </row>
    <row r="725" spans="3:3" x14ac:dyDescent="0.25">
      <c r="C725" t="str">
        <f t="shared" si="12"/>
        <v/>
      </c>
    </row>
    <row r="726" spans="3:3" x14ac:dyDescent="0.25">
      <c r="C726" t="str">
        <f t="shared" si="12"/>
        <v/>
      </c>
    </row>
    <row r="727" spans="3:3" x14ac:dyDescent="0.25">
      <c r="C727" t="str">
        <f t="shared" si="12"/>
        <v/>
      </c>
    </row>
    <row r="728" spans="3:3" x14ac:dyDescent="0.25">
      <c r="C728" t="str">
        <f t="shared" si="12"/>
        <v/>
      </c>
    </row>
    <row r="729" spans="3:3" x14ac:dyDescent="0.25">
      <c r="C729" t="str">
        <f t="shared" si="12"/>
        <v/>
      </c>
    </row>
    <row r="730" spans="3:3" x14ac:dyDescent="0.25">
      <c r="C730" t="str">
        <f t="shared" si="12"/>
        <v/>
      </c>
    </row>
    <row r="731" spans="3:3" x14ac:dyDescent="0.25">
      <c r="C731" t="str">
        <f t="shared" si="12"/>
        <v/>
      </c>
    </row>
    <row r="732" spans="3:3" x14ac:dyDescent="0.25">
      <c r="C732" t="str">
        <f t="shared" si="12"/>
        <v/>
      </c>
    </row>
    <row r="733" spans="3:3" x14ac:dyDescent="0.25">
      <c r="C733" t="str">
        <f t="shared" si="12"/>
        <v/>
      </c>
    </row>
    <row r="734" spans="3:3" x14ac:dyDescent="0.25">
      <c r="C734" t="str">
        <f t="shared" si="12"/>
        <v/>
      </c>
    </row>
    <row r="735" spans="3:3" x14ac:dyDescent="0.25">
      <c r="C735" t="str">
        <f t="shared" si="12"/>
        <v/>
      </c>
    </row>
    <row r="736" spans="3:3" x14ac:dyDescent="0.25">
      <c r="C736" t="str">
        <f t="shared" si="12"/>
        <v/>
      </c>
    </row>
    <row r="737" spans="3:3" x14ac:dyDescent="0.25">
      <c r="C737" t="str">
        <f t="shared" si="12"/>
        <v/>
      </c>
    </row>
    <row r="738" spans="3:3" x14ac:dyDescent="0.25">
      <c r="C738" t="str">
        <f t="shared" si="12"/>
        <v/>
      </c>
    </row>
    <row r="739" spans="3:3" x14ac:dyDescent="0.25">
      <c r="C739" t="str">
        <f t="shared" si="12"/>
        <v/>
      </c>
    </row>
    <row r="740" spans="3:3" x14ac:dyDescent="0.25">
      <c r="C740" t="str">
        <f t="shared" si="12"/>
        <v/>
      </c>
    </row>
    <row r="741" spans="3:3" x14ac:dyDescent="0.25">
      <c r="C741" t="str">
        <f t="shared" si="12"/>
        <v/>
      </c>
    </row>
    <row r="742" spans="3:3" x14ac:dyDescent="0.25">
      <c r="C742" t="str">
        <f t="shared" si="12"/>
        <v/>
      </c>
    </row>
    <row r="743" spans="3:3" x14ac:dyDescent="0.25">
      <c r="C743" t="str">
        <f t="shared" si="12"/>
        <v/>
      </c>
    </row>
    <row r="744" spans="3:3" x14ac:dyDescent="0.25">
      <c r="C744" t="str">
        <f t="shared" si="12"/>
        <v/>
      </c>
    </row>
    <row r="745" spans="3:3" x14ac:dyDescent="0.25">
      <c r="C745" t="str">
        <f t="shared" si="12"/>
        <v/>
      </c>
    </row>
    <row r="746" spans="3:3" x14ac:dyDescent="0.25">
      <c r="C746" t="str">
        <f t="shared" si="12"/>
        <v/>
      </c>
    </row>
    <row r="747" spans="3:3" x14ac:dyDescent="0.25">
      <c r="C747" t="str">
        <f t="shared" si="12"/>
        <v/>
      </c>
    </row>
    <row r="748" spans="3:3" x14ac:dyDescent="0.25">
      <c r="C748" t="str">
        <f t="shared" si="12"/>
        <v/>
      </c>
    </row>
    <row r="749" spans="3:3" x14ac:dyDescent="0.25">
      <c r="C749" t="str">
        <f t="shared" si="12"/>
        <v/>
      </c>
    </row>
    <row r="750" spans="3:3" x14ac:dyDescent="0.25">
      <c r="C750" t="str">
        <f t="shared" si="12"/>
        <v/>
      </c>
    </row>
    <row r="751" spans="3:3" x14ac:dyDescent="0.25">
      <c r="C751" t="str">
        <f t="shared" si="12"/>
        <v/>
      </c>
    </row>
    <row r="752" spans="3:3" x14ac:dyDescent="0.25">
      <c r="C752" t="str">
        <f t="shared" si="12"/>
        <v/>
      </c>
    </row>
    <row r="753" spans="3:3" x14ac:dyDescent="0.25">
      <c r="C753" t="str">
        <f t="shared" si="12"/>
        <v/>
      </c>
    </row>
    <row r="754" spans="3:3" x14ac:dyDescent="0.25">
      <c r="C754" t="str">
        <f t="shared" si="12"/>
        <v/>
      </c>
    </row>
    <row r="755" spans="3:3" x14ac:dyDescent="0.25">
      <c r="C755" t="str">
        <f t="shared" si="12"/>
        <v/>
      </c>
    </row>
    <row r="756" spans="3:3" x14ac:dyDescent="0.25">
      <c r="C756" t="str">
        <f t="shared" si="12"/>
        <v/>
      </c>
    </row>
    <row r="757" spans="3:3" x14ac:dyDescent="0.25">
      <c r="C757" t="str">
        <f t="shared" si="12"/>
        <v/>
      </c>
    </row>
    <row r="758" spans="3:3" x14ac:dyDescent="0.25">
      <c r="C758" t="str">
        <f t="shared" si="12"/>
        <v/>
      </c>
    </row>
    <row r="759" spans="3:3" x14ac:dyDescent="0.25">
      <c r="C759" t="str">
        <f t="shared" si="12"/>
        <v/>
      </c>
    </row>
    <row r="760" spans="3:3" x14ac:dyDescent="0.25">
      <c r="C760" t="str">
        <f t="shared" si="12"/>
        <v/>
      </c>
    </row>
    <row r="761" spans="3:3" x14ac:dyDescent="0.25">
      <c r="C761" t="str">
        <f t="shared" si="12"/>
        <v/>
      </c>
    </row>
    <row r="762" spans="3:3" x14ac:dyDescent="0.25">
      <c r="C762" t="str">
        <f t="shared" si="12"/>
        <v/>
      </c>
    </row>
    <row r="763" spans="3:3" x14ac:dyDescent="0.25">
      <c r="C763" t="str">
        <f t="shared" si="12"/>
        <v/>
      </c>
    </row>
    <row r="764" spans="3:3" x14ac:dyDescent="0.25">
      <c r="C764" t="str">
        <f t="shared" si="12"/>
        <v/>
      </c>
    </row>
    <row r="765" spans="3:3" x14ac:dyDescent="0.25">
      <c r="C765" t="str">
        <f t="shared" si="12"/>
        <v/>
      </c>
    </row>
    <row r="766" spans="3:3" x14ac:dyDescent="0.25">
      <c r="C766" t="str">
        <f t="shared" si="12"/>
        <v/>
      </c>
    </row>
    <row r="767" spans="3:3" x14ac:dyDescent="0.25">
      <c r="C767" t="str">
        <f t="shared" si="12"/>
        <v/>
      </c>
    </row>
    <row r="768" spans="3:3" x14ac:dyDescent="0.25">
      <c r="C768" t="str">
        <f t="shared" si="12"/>
        <v/>
      </c>
    </row>
    <row r="769" spans="3:3" x14ac:dyDescent="0.25">
      <c r="C769" t="str">
        <f t="shared" si="12"/>
        <v/>
      </c>
    </row>
    <row r="770" spans="3:3" x14ac:dyDescent="0.25">
      <c r="C770" t="str">
        <f t="shared" si="12"/>
        <v/>
      </c>
    </row>
    <row r="771" spans="3:3" x14ac:dyDescent="0.25">
      <c r="C771" t="str">
        <f t="shared" si="12"/>
        <v/>
      </c>
    </row>
    <row r="772" spans="3:3" x14ac:dyDescent="0.25">
      <c r="C772" t="str">
        <f t="shared" si="12"/>
        <v/>
      </c>
    </row>
    <row r="773" spans="3:3" x14ac:dyDescent="0.25">
      <c r="C773" t="str">
        <f t="shared" si="12"/>
        <v/>
      </c>
    </row>
    <row r="774" spans="3:3" x14ac:dyDescent="0.25">
      <c r="C774" t="str">
        <f t="shared" si="12"/>
        <v/>
      </c>
    </row>
    <row r="775" spans="3:3" x14ac:dyDescent="0.25">
      <c r="C775" t="str">
        <f t="shared" si="12"/>
        <v/>
      </c>
    </row>
    <row r="776" spans="3:3" x14ac:dyDescent="0.25">
      <c r="C776" t="str">
        <f t="shared" si="12"/>
        <v/>
      </c>
    </row>
    <row r="777" spans="3:3" x14ac:dyDescent="0.25">
      <c r="C777" t="str">
        <f t="shared" si="12"/>
        <v/>
      </c>
    </row>
    <row r="778" spans="3:3" x14ac:dyDescent="0.25">
      <c r="C778" t="str">
        <f t="shared" si="12"/>
        <v/>
      </c>
    </row>
    <row r="779" spans="3:3" x14ac:dyDescent="0.25">
      <c r="C779" t="str">
        <f t="shared" si="12"/>
        <v/>
      </c>
    </row>
    <row r="780" spans="3:3" x14ac:dyDescent="0.25">
      <c r="C780" t="str">
        <f t="shared" si="12"/>
        <v/>
      </c>
    </row>
    <row r="781" spans="3:3" x14ac:dyDescent="0.25">
      <c r="C781" t="str">
        <f t="shared" si="12"/>
        <v/>
      </c>
    </row>
    <row r="782" spans="3:3" x14ac:dyDescent="0.25">
      <c r="C782" t="str">
        <f t="shared" ref="C782:C845" si="13">IF(F782="","",VLOOKUP(F782,F782:V782,$C$2,FALSE))</f>
        <v/>
      </c>
    </row>
    <row r="783" spans="3:3" x14ac:dyDescent="0.25">
      <c r="C783" t="str">
        <f t="shared" si="13"/>
        <v/>
      </c>
    </row>
    <row r="784" spans="3:3" x14ac:dyDescent="0.25">
      <c r="C784" t="str">
        <f t="shared" si="13"/>
        <v/>
      </c>
    </row>
    <row r="785" spans="3:3" x14ac:dyDescent="0.25">
      <c r="C785" t="str">
        <f t="shared" si="13"/>
        <v/>
      </c>
    </row>
    <row r="786" spans="3:3" x14ac:dyDescent="0.25">
      <c r="C786" t="str">
        <f t="shared" si="13"/>
        <v/>
      </c>
    </row>
    <row r="787" spans="3:3" x14ac:dyDescent="0.25">
      <c r="C787" t="str">
        <f t="shared" si="13"/>
        <v/>
      </c>
    </row>
    <row r="788" spans="3:3" x14ac:dyDescent="0.25">
      <c r="C788" t="str">
        <f t="shared" si="13"/>
        <v/>
      </c>
    </row>
    <row r="789" spans="3:3" x14ac:dyDescent="0.25">
      <c r="C789" t="str">
        <f t="shared" si="13"/>
        <v/>
      </c>
    </row>
    <row r="790" spans="3:3" x14ac:dyDescent="0.25">
      <c r="C790" t="str">
        <f t="shared" si="13"/>
        <v/>
      </c>
    </row>
    <row r="791" spans="3:3" x14ac:dyDescent="0.25">
      <c r="C791" t="str">
        <f t="shared" si="13"/>
        <v/>
      </c>
    </row>
    <row r="792" spans="3:3" x14ac:dyDescent="0.25">
      <c r="C792" t="str">
        <f t="shared" si="13"/>
        <v/>
      </c>
    </row>
    <row r="793" spans="3:3" x14ac:dyDescent="0.25">
      <c r="C793" t="str">
        <f t="shared" si="13"/>
        <v/>
      </c>
    </row>
    <row r="794" spans="3:3" x14ac:dyDescent="0.25">
      <c r="C794" t="str">
        <f t="shared" si="13"/>
        <v/>
      </c>
    </row>
    <row r="795" spans="3:3" x14ac:dyDescent="0.25">
      <c r="C795" t="str">
        <f t="shared" si="13"/>
        <v/>
      </c>
    </row>
    <row r="796" spans="3:3" x14ac:dyDescent="0.25">
      <c r="C796" t="str">
        <f t="shared" si="13"/>
        <v/>
      </c>
    </row>
    <row r="797" spans="3:3" x14ac:dyDescent="0.25">
      <c r="C797" t="str">
        <f t="shared" si="13"/>
        <v/>
      </c>
    </row>
    <row r="798" spans="3:3" x14ac:dyDescent="0.25">
      <c r="C798" t="str">
        <f t="shared" si="13"/>
        <v/>
      </c>
    </row>
    <row r="799" spans="3:3" x14ac:dyDescent="0.25">
      <c r="C799" t="str">
        <f t="shared" si="13"/>
        <v/>
      </c>
    </row>
    <row r="800" spans="3:3" x14ac:dyDescent="0.25">
      <c r="C800" t="str">
        <f t="shared" si="13"/>
        <v/>
      </c>
    </row>
    <row r="801" spans="3:3" x14ac:dyDescent="0.25">
      <c r="C801" t="str">
        <f t="shared" si="13"/>
        <v/>
      </c>
    </row>
    <row r="802" spans="3:3" x14ac:dyDescent="0.25">
      <c r="C802" t="str">
        <f t="shared" si="13"/>
        <v/>
      </c>
    </row>
    <row r="803" spans="3:3" x14ac:dyDescent="0.25">
      <c r="C803" t="str">
        <f t="shared" si="13"/>
        <v/>
      </c>
    </row>
    <row r="804" spans="3:3" x14ac:dyDescent="0.25">
      <c r="C804" t="str">
        <f t="shared" si="13"/>
        <v/>
      </c>
    </row>
    <row r="805" spans="3:3" x14ac:dyDescent="0.25">
      <c r="C805" t="str">
        <f t="shared" si="13"/>
        <v/>
      </c>
    </row>
    <row r="806" spans="3:3" x14ac:dyDescent="0.25">
      <c r="C806" t="str">
        <f t="shared" si="13"/>
        <v/>
      </c>
    </row>
    <row r="807" spans="3:3" x14ac:dyDescent="0.25">
      <c r="C807" t="str">
        <f t="shared" si="13"/>
        <v/>
      </c>
    </row>
    <row r="808" spans="3:3" x14ac:dyDescent="0.25">
      <c r="C808" t="str">
        <f t="shared" si="13"/>
        <v/>
      </c>
    </row>
    <row r="809" spans="3:3" x14ac:dyDescent="0.25">
      <c r="C809" t="str">
        <f t="shared" si="13"/>
        <v/>
      </c>
    </row>
    <row r="810" spans="3:3" x14ac:dyDescent="0.25">
      <c r="C810" t="str">
        <f t="shared" si="13"/>
        <v/>
      </c>
    </row>
    <row r="811" spans="3:3" x14ac:dyDescent="0.25">
      <c r="C811" t="str">
        <f t="shared" si="13"/>
        <v/>
      </c>
    </row>
    <row r="812" spans="3:3" x14ac:dyDescent="0.25">
      <c r="C812" t="str">
        <f t="shared" si="13"/>
        <v/>
      </c>
    </row>
    <row r="813" spans="3:3" x14ac:dyDescent="0.25">
      <c r="C813" t="str">
        <f t="shared" si="13"/>
        <v/>
      </c>
    </row>
    <row r="814" spans="3:3" x14ac:dyDescent="0.25">
      <c r="C814" t="str">
        <f t="shared" si="13"/>
        <v/>
      </c>
    </row>
    <row r="815" spans="3:3" x14ac:dyDescent="0.25">
      <c r="C815" t="str">
        <f t="shared" si="13"/>
        <v/>
      </c>
    </row>
    <row r="816" spans="3:3" x14ac:dyDescent="0.25">
      <c r="C816" t="str">
        <f t="shared" si="13"/>
        <v/>
      </c>
    </row>
    <row r="817" spans="3:3" x14ac:dyDescent="0.25">
      <c r="C817" t="str">
        <f t="shared" si="13"/>
        <v/>
      </c>
    </row>
    <row r="818" spans="3:3" x14ac:dyDescent="0.25">
      <c r="C818" t="str">
        <f t="shared" si="13"/>
        <v/>
      </c>
    </row>
    <row r="819" spans="3:3" x14ac:dyDescent="0.25">
      <c r="C819" t="str">
        <f t="shared" si="13"/>
        <v/>
      </c>
    </row>
    <row r="820" spans="3:3" x14ac:dyDescent="0.25">
      <c r="C820" t="str">
        <f t="shared" si="13"/>
        <v/>
      </c>
    </row>
    <row r="821" spans="3:3" x14ac:dyDescent="0.25">
      <c r="C821" t="str">
        <f t="shared" si="13"/>
        <v/>
      </c>
    </row>
    <row r="822" spans="3:3" x14ac:dyDescent="0.25">
      <c r="C822" t="str">
        <f t="shared" si="13"/>
        <v/>
      </c>
    </row>
    <row r="823" spans="3:3" x14ac:dyDescent="0.25">
      <c r="C823" t="str">
        <f t="shared" si="13"/>
        <v/>
      </c>
    </row>
    <row r="824" spans="3:3" x14ac:dyDescent="0.25">
      <c r="C824" t="str">
        <f t="shared" si="13"/>
        <v/>
      </c>
    </row>
    <row r="825" spans="3:3" x14ac:dyDescent="0.25">
      <c r="C825" t="str">
        <f t="shared" si="13"/>
        <v/>
      </c>
    </row>
    <row r="826" spans="3:3" x14ac:dyDescent="0.25">
      <c r="C826" t="str">
        <f t="shared" si="13"/>
        <v/>
      </c>
    </row>
    <row r="827" spans="3:3" x14ac:dyDescent="0.25">
      <c r="C827" t="str">
        <f t="shared" si="13"/>
        <v/>
      </c>
    </row>
    <row r="828" spans="3:3" x14ac:dyDescent="0.25">
      <c r="C828" t="str">
        <f t="shared" si="13"/>
        <v/>
      </c>
    </row>
    <row r="829" spans="3:3" x14ac:dyDescent="0.25">
      <c r="C829" t="str">
        <f t="shared" si="13"/>
        <v/>
      </c>
    </row>
    <row r="830" spans="3:3" x14ac:dyDescent="0.25">
      <c r="C830" t="str">
        <f t="shared" si="13"/>
        <v/>
      </c>
    </row>
    <row r="831" spans="3:3" x14ac:dyDescent="0.25">
      <c r="C831" t="str">
        <f t="shared" si="13"/>
        <v/>
      </c>
    </row>
    <row r="832" spans="3:3" x14ac:dyDescent="0.25">
      <c r="C832" t="str">
        <f t="shared" si="13"/>
        <v/>
      </c>
    </row>
    <row r="833" spans="3:3" x14ac:dyDescent="0.25">
      <c r="C833" t="str">
        <f t="shared" si="13"/>
        <v/>
      </c>
    </row>
    <row r="834" spans="3:3" x14ac:dyDescent="0.25">
      <c r="C834" t="str">
        <f t="shared" si="13"/>
        <v/>
      </c>
    </row>
    <row r="835" spans="3:3" x14ac:dyDescent="0.25">
      <c r="C835" t="str">
        <f t="shared" si="13"/>
        <v/>
      </c>
    </row>
    <row r="836" spans="3:3" x14ac:dyDescent="0.25">
      <c r="C836" t="str">
        <f t="shared" si="13"/>
        <v/>
      </c>
    </row>
    <row r="837" spans="3:3" x14ac:dyDescent="0.25">
      <c r="C837" t="str">
        <f t="shared" si="13"/>
        <v/>
      </c>
    </row>
    <row r="838" spans="3:3" x14ac:dyDescent="0.25">
      <c r="C838" t="str">
        <f t="shared" si="13"/>
        <v/>
      </c>
    </row>
    <row r="839" spans="3:3" x14ac:dyDescent="0.25">
      <c r="C839" t="str">
        <f t="shared" si="13"/>
        <v/>
      </c>
    </row>
    <row r="840" spans="3:3" x14ac:dyDescent="0.25">
      <c r="C840" t="str">
        <f t="shared" si="13"/>
        <v/>
      </c>
    </row>
    <row r="841" spans="3:3" x14ac:dyDescent="0.25">
      <c r="C841" t="str">
        <f t="shared" si="13"/>
        <v/>
      </c>
    </row>
    <row r="842" spans="3:3" x14ac:dyDescent="0.25">
      <c r="C842" t="str">
        <f t="shared" si="13"/>
        <v/>
      </c>
    </row>
    <row r="843" spans="3:3" x14ac:dyDescent="0.25">
      <c r="C843" t="str">
        <f t="shared" si="13"/>
        <v/>
      </c>
    </row>
    <row r="844" spans="3:3" x14ac:dyDescent="0.25">
      <c r="C844" t="str">
        <f t="shared" si="13"/>
        <v/>
      </c>
    </row>
    <row r="845" spans="3:3" x14ac:dyDescent="0.25">
      <c r="C845" t="str">
        <f t="shared" si="13"/>
        <v/>
      </c>
    </row>
    <row r="846" spans="3:3" x14ac:dyDescent="0.25">
      <c r="C846" t="str">
        <f t="shared" ref="C846:C909" si="14">IF(F846="","",VLOOKUP(F846,F846:V846,$C$2,FALSE))</f>
        <v/>
      </c>
    </row>
    <row r="847" spans="3:3" x14ac:dyDescent="0.25">
      <c r="C847" t="str">
        <f t="shared" si="14"/>
        <v/>
      </c>
    </row>
    <row r="848" spans="3:3" x14ac:dyDescent="0.25">
      <c r="C848" t="str">
        <f t="shared" si="14"/>
        <v/>
      </c>
    </row>
    <row r="849" spans="3:3" x14ac:dyDescent="0.25">
      <c r="C849" t="str">
        <f t="shared" si="14"/>
        <v/>
      </c>
    </row>
    <row r="850" spans="3:3" x14ac:dyDescent="0.25">
      <c r="C850" t="str">
        <f t="shared" si="14"/>
        <v/>
      </c>
    </row>
    <row r="851" spans="3:3" x14ac:dyDescent="0.25">
      <c r="C851" t="str">
        <f t="shared" si="14"/>
        <v/>
      </c>
    </row>
    <row r="852" spans="3:3" x14ac:dyDescent="0.25">
      <c r="C852" t="str">
        <f t="shared" si="14"/>
        <v/>
      </c>
    </row>
    <row r="853" spans="3:3" x14ac:dyDescent="0.25">
      <c r="C853" t="str">
        <f t="shared" si="14"/>
        <v/>
      </c>
    </row>
    <row r="854" spans="3:3" x14ac:dyDescent="0.25">
      <c r="C854" t="str">
        <f t="shared" si="14"/>
        <v/>
      </c>
    </row>
    <row r="855" spans="3:3" x14ac:dyDescent="0.25">
      <c r="C855" t="str">
        <f t="shared" si="14"/>
        <v/>
      </c>
    </row>
    <row r="856" spans="3:3" x14ac:dyDescent="0.25">
      <c r="C856" t="str">
        <f t="shared" si="14"/>
        <v/>
      </c>
    </row>
    <row r="857" spans="3:3" x14ac:dyDescent="0.25">
      <c r="C857" t="str">
        <f t="shared" si="14"/>
        <v/>
      </c>
    </row>
    <row r="858" spans="3:3" x14ac:dyDescent="0.25">
      <c r="C858" t="str">
        <f t="shared" si="14"/>
        <v/>
      </c>
    </row>
    <row r="859" spans="3:3" x14ac:dyDescent="0.25">
      <c r="C859" t="str">
        <f t="shared" si="14"/>
        <v/>
      </c>
    </row>
    <row r="860" spans="3:3" x14ac:dyDescent="0.25">
      <c r="C860" t="str">
        <f t="shared" si="14"/>
        <v/>
      </c>
    </row>
    <row r="861" spans="3:3" x14ac:dyDescent="0.25">
      <c r="C861" t="str">
        <f t="shared" si="14"/>
        <v/>
      </c>
    </row>
    <row r="862" spans="3:3" x14ac:dyDescent="0.25">
      <c r="C862" t="str">
        <f t="shared" si="14"/>
        <v/>
      </c>
    </row>
    <row r="863" spans="3:3" x14ac:dyDescent="0.25">
      <c r="C863" t="str">
        <f t="shared" si="14"/>
        <v/>
      </c>
    </row>
    <row r="864" spans="3:3" x14ac:dyDescent="0.25">
      <c r="C864" t="str">
        <f t="shared" si="14"/>
        <v/>
      </c>
    </row>
    <row r="865" spans="3:3" x14ac:dyDescent="0.25">
      <c r="C865" t="str">
        <f t="shared" si="14"/>
        <v/>
      </c>
    </row>
    <row r="866" spans="3:3" x14ac:dyDescent="0.25">
      <c r="C866" t="str">
        <f t="shared" si="14"/>
        <v/>
      </c>
    </row>
    <row r="867" spans="3:3" x14ac:dyDescent="0.25">
      <c r="C867" t="str">
        <f t="shared" si="14"/>
        <v/>
      </c>
    </row>
    <row r="868" spans="3:3" x14ac:dyDescent="0.25">
      <c r="C868" t="str">
        <f t="shared" si="14"/>
        <v/>
      </c>
    </row>
    <row r="869" spans="3:3" x14ac:dyDescent="0.25">
      <c r="C869" t="str">
        <f t="shared" si="14"/>
        <v/>
      </c>
    </row>
    <row r="870" spans="3:3" x14ac:dyDescent="0.25">
      <c r="C870" t="str">
        <f t="shared" si="14"/>
        <v/>
      </c>
    </row>
    <row r="871" spans="3:3" x14ac:dyDescent="0.25">
      <c r="C871" t="str">
        <f t="shared" si="14"/>
        <v/>
      </c>
    </row>
    <row r="872" spans="3:3" x14ac:dyDescent="0.25">
      <c r="C872" t="str">
        <f t="shared" si="14"/>
        <v/>
      </c>
    </row>
    <row r="873" spans="3:3" x14ac:dyDescent="0.25">
      <c r="C873" t="str">
        <f t="shared" si="14"/>
        <v/>
      </c>
    </row>
    <row r="874" spans="3:3" x14ac:dyDescent="0.25">
      <c r="C874" t="str">
        <f t="shared" si="14"/>
        <v/>
      </c>
    </row>
    <row r="875" spans="3:3" x14ac:dyDescent="0.25">
      <c r="C875" t="str">
        <f t="shared" si="14"/>
        <v/>
      </c>
    </row>
    <row r="876" spans="3:3" x14ac:dyDescent="0.25">
      <c r="C876" t="str">
        <f t="shared" si="14"/>
        <v/>
      </c>
    </row>
    <row r="877" spans="3:3" x14ac:dyDescent="0.25">
      <c r="C877" t="str">
        <f t="shared" si="14"/>
        <v/>
      </c>
    </row>
    <row r="878" spans="3:3" x14ac:dyDescent="0.25">
      <c r="C878" t="str">
        <f t="shared" si="14"/>
        <v/>
      </c>
    </row>
    <row r="879" spans="3:3" x14ac:dyDescent="0.25">
      <c r="C879" t="str">
        <f t="shared" si="14"/>
        <v/>
      </c>
    </row>
    <row r="880" spans="3:3" x14ac:dyDescent="0.25">
      <c r="C880" t="str">
        <f t="shared" si="14"/>
        <v/>
      </c>
    </row>
    <row r="881" spans="3:3" x14ac:dyDescent="0.25">
      <c r="C881" t="str">
        <f t="shared" si="14"/>
        <v/>
      </c>
    </row>
    <row r="882" spans="3:3" x14ac:dyDescent="0.25">
      <c r="C882" t="str">
        <f t="shared" si="14"/>
        <v/>
      </c>
    </row>
    <row r="883" spans="3:3" x14ac:dyDescent="0.25">
      <c r="C883" t="str">
        <f t="shared" si="14"/>
        <v/>
      </c>
    </row>
    <row r="884" spans="3:3" x14ac:dyDescent="0.25">
      <c r="C884" t="str">
        <f t="shared" si="14"/>
        <v/>
      </c>
    </row>
    <row r="885" spans="3:3" x14ac:dyDescent="0.25">
      <c r="C885" t="str">
        <f t="shared" si="14"/>
        <v/>
      </c>
    </row>
    <row r="886" spans="3:3" x14ac:dyDescent="0.25">
      <c r="C886" t="str">
        <f t="shared" si="14"/>
        <v/>
      </c>
    </row>
    <row r="887" spans="3:3" x14ac:dyDescent="0.25">
      <c r="C887" t="str">
        <f t="shared" si="14"/>
        <v/>
      </c>
    </row>
    <row r="888" spans="3:3" x14ac:dyDescent="0.25">
      <c r="C888" t="str">
        <f t="shared" si="14"/>
        <v/>
      </c>
    </row>
    <row r="889" spans="3:3" x14ac:dyDescent="0.25">
      <c r="C889" t="str">
        <f t="shared" si="14"/>
        <v/>
      </c>
    </row>
    <row r="890" spans="3:3" x14ac:dyDescent="0.25">
      <c r="C890" t="str">
        <f t="shared" si="14"/>
        <v/>
      </c>
    </row>
    <row r="891" spans="3:3" x14ac:dyDescent="0.25">
      <c r="C891" t="str">
        <f t="shared" si="14"/>
        <v/>
      </c>
    </row>
    <row r="892" spans="3:3" x14ac:dyDescent="0.25">
      <c r="C892" t="str">
        <f t="shared" si="14"/>
        <v/>
      </c>
    </row>
    <row r="893" spans="3:3" x14ac:dyDescent="0.25">
      <c r="C893" t="str">
        <f t="shared" si="14"/>
        <v/>
      </c>
    </row>
    <row r="894" spans="3:3" x14ac:dyDescent="0.25">
      <c r="C894" t="str">
        <f t="shared" si="14"/>
        <v/>
      </c>
    </row>
    <row r="895" spans="3:3" x14ac:dyDescent="0.25">
      <c r="C895" t="str">
        <f t="shared" si="14"/>
        <v/>
      </c>
    </row>
    <row r="896" spans="3:3" x14ac:dyDescent="0.25">
      <c r="C896" t="str">
        <f t="shared" si="14"/>
        <v/>
      </c>
    </row>
    <row r="897" spans="3:3" x14ac:dyDescent="0.25">
      <c r="C897" t="str">
        <f t="shared" si="14"/>
        <v/>
      </c>
    </row>
    <row r="898" spans="3:3" x14ac:dyDescent="0.25">
      <c r="C898" t="str">
        <f t="shared" si="14"/>
        <v/>
      </c>
    </row>
    <row r="899" spans="3:3" x14ac:dyDescent="0.25">
      <c r="C899" t="str">
        <f t="shared" si="14"/>
        <v/>
      </c>
    </row>
    <row r="900" spans="3:3" x14ac:dyDescent="0.25">
      <c r="C900" t="str">
        <f t="shared" si="14"/>
        <v/>
      </c>
    </row>
    <row r="901" spans="3:3" x14ac:dyDescent="0.25">
      <c r="C901" t="str">
        <f t="shared" si="14"/>
        <v/>
      </c>
    </row>
    <row r="902" spans="3:3" x14ac:dyDescent="0.25">
      <c r="C902" t="str">
        <f t="shared" si="14"/>
        <v/>
      </c>
    </row>
    <row r="903" spans="3:3" x14ac:dyDescent="0.25">
      <c r="C903" t="str">
        <f t="shared" si="14"/>
        <v/>
      </c>
    </row>
    <row r="904" spans="3:3" x14ac:dyDescent="0.25">
      <c r="C904" t="str">
        <f t="shared" si="14"/>
        <v/>
      </c>
    </row>
    <row r="905" spans="3:3" x14ac:dyDescent="0.25">
      <c r="C905" t="str">
        <f t="shared" si="14"/>
        <v/>
      </c>
    </row>
    <row r="906" spans="3:3" x14ac:dyDescent="0.25">
      <c r="C906" t="str">
        <f t="shared" si="14"/>
        <v/>
      </c>
    </row>
    <row r="907" spans="3:3" x14ac:dyDescent="0.25">
      <c r="C907" t="str">
        <f t="shared" si="14"/>
        <v/>
      </c>
    </row>
    <row r="908" spans="3:3" x14ac:dyDescent="0.25">
      <c r="C908" t="str">
        <f t="shared" si="14"/>
        <v/>
      </c>
    </row>
    <row r="909" spans="3:3" x14ac:dyDescent="0.25">
      <c r="C909" t="str">
        <f t="shared" si="14"/>
        <v/>
      </c>
    </row>
    <row r="910" spans="3:3" x14ac:dyDescent="0.25">
      <c r="C910" t="str">
        <f t="shared" ref="C910:C973" si="15">IF(F910="","",VLOOKUP(F910,F910:V910,$C$2,FALSE))</f>
        <v/>
      </c>
    </row>
    <row r="911" spans="3:3" x14ac:dyDescent="0.25">
      <c r="C911" t="str">
        <f t="shared" si="15"/>
        <v/>
      </c>
    </row>
    <row r="912" spans="3:3" x14ac:dyDescent="0.25">
      <c r="C912" t="str">
        <f t="shared" si="15"/>
        <v/>
      </c>
    </row>
    <row r="913" spans="3:3" x14ac:dyDescent="0.25">
      <c r="C913" t="str">
        <f t="shared" si="15"/>
        <v/>
      </c>
    </row>
    <row r="914" spans="3:3" x14ac:dyDescent="0.25">
      <c r="C914" t="str">
        <f t="shared" si="15"/>
        <v/>
      </c>
    </row>
    <row r="915" spans="3:3" x14ac:dyDescent="0.25">
      <c r="C915" t="str">
        <f t="shared" si="15"/>
        <v/>
      </c>
    </row>
    <row r="916" spans="3:3" x14ac:dyDescent="0.25">
      <c r="C916" t="str">
        <f t="shared" si="15"/>
        <v/>
      </c>
    </row>
    <row r="917" spans="3:3" x14ac:dyDescent="0.25">
      <c r="C917" t="str">
        <f t="shared" si="15"/>
        <v/>
      </c>
    </row>
    <row r="918" spans="3:3" x14ac:dyDescent="0.25">
      <c r="C918" t="str">
        <f t="shared" si="15"/>
        <v/>
      </c>
    </row>
    <row r="919" spans="3:3" x14ac:dyDescent="0.25">
      <c r="C919" t="str">
        <f t="shared" si="15"/>
        <v/>
      </c>
    </row>
    <row r="920" spans="3:3" x14ac:dyDescent="0.25">
      <c r="C920" t="str">
        <f t="shared" si="15"/>
        <v/>
      </c>
    </row>
    <row r="921" spans="3:3" x14ac:dyDescent="0.25">
      <c r="C921" t="str">
        <f t="shared" si="15"/>
        <v/>
      </c>
    </row>
    <row r="922" spans="3:3" x14ac:dyDescent="0.25">
      <c r="C922" t="str">
        <f t="shared" si="15"/>
        <v/>
      </c>
    </row>
    <row r="923" spans="3:3" x14ac:dyDescent="0.25">
      <c r="C923" t="str">
        <f t="shared" si="15"/>
        <v/>
      </c>
    </row>
    <row r="924" spans="3:3" x14ac:dyDescent="0.25">
      <c r="C924" t="str">
        <f t="shared" si="15"/>
        <v/>
      </c>
    </row>
    <row r="925" spans="3:3" x14ac:dyDescent="0.25">
      <c r="C925" t="str">
        <f t="shared" si="15"/>
        <v/>
      </c>
    </row>
    <row r="926" spans="3:3" x14ac:dyDescent="0.25">
      <c r="C926" t="str">
        <f t="shared" si="15"/>
        <v/>
      </c>
    </row>
    <row r="927" spans="3:3" x14ac:dyDescent="0.25">
      <c r="C927" t="str">
        <f t="shared" si="15"/>
        <v/>
      </c>
    </row>
    <row r="928" spans="3:3" x14ac:dyDescent="0.25">
      <c r="C928" t="str">
        <f t="shared" si="15"/>
        <v/>
      </c>
    </row>
    <row r="929" spans="3:3" x14ac:dyDescent="0.25">
      <c r="C929" t="str">
        <f t="shared" si="15"/>
        <v/>
      </c>
    </row>
    <row r="930" spans="3:3" x14ac:dyDescent="0.25">
      <c r="C930" t="str">
        <f t="shared" si="15"/>
        <v/>
      </c>
    </row>
    <row r="931" spans="3:3" x14ac:dyDescent="0.25">
      <c r="C931" t="str">
        <f t="shared" si="15"/>
        <v/>
      </c>
    </row>
    <row r="932" spans="3:3" x14ac:dyDescent="0.25">
      <c r="C932" t="str">
        <f t="shared" si="15"/>
        <v/>
      </c>
    </row>
    <row r="933" spans="3:3" x14ac:dyDescent="0.25">
      <c r="C933" t="str">
        <f t="shared" si="15"/>
        <v/>
      </c>
    </row>
    <row r="934" spans="3:3" x14ac:dyDescent="0.25">
      <c r="C934" t="str">
        <f t="shared" si="15"/>
        <v/>
      </c>
    </row>
    <row r="935" spans="3:3" x14ac:dyDescent="0.25">
      <c r="C935" t="str">
        <f t="shared" si="15"/>
        <v/>
      </c>
    </row>
    <row r="936" spans="3:3" x14ac:dyDescent="0.25">
      <c r="C936" t="str">
        <f t="shared" si="15"/>
        <v/>
      </c>
    </row>
    <row r="937" spans="3:3" x14ac:dyDescent="0.25">
      <c r="C937" t="str">
        <f t="shared" si="15"/>
        <v/>
      </c>
    </row>
    <row r="938" spans="3:3" x14ac:dyDescent="0.25">
      <c r="C938" t="str">
        <f t="shared" si="15"/>
        <v/>
      </c>
    </row>
    <row r="939" spans="3:3" x14ac:dyDescent="0.25">
      <c r="C939" t="str">
        <f t="shared" si="15"/>
        <v/>
      </c>
    </row>
    <row r="940" spans="3:3" x14ac:dyDescent="0.25">
      <c r="C940" t="str">
        <f t="shared" si="15"/>
        <v/>
      </c>
    </row>
    <row r="941" spans="3:3" x14ac:dyDescent="0.25">
      <c r="C941" t="str">
        <f t="shared" si="15"/>
        <v/>
      </c>
    </row>
    <row r="942" spans="3:3" x14ac:dyDescent="0.25">
      <c r="C942" t="str">
        <f t="shared" si="15"/>
        <v/>
      </c>
    </row>
    <row r="943" spans="3:3" x14ac:dyDescent="0.25">
      <c r="C943" t="str">
        <f t="shared" si="15"/>
        <v/>
      </c>
    </row>
    <row r="944" spans="3:3" x14ac:dyDescent="0.25">
      <c r="C944" t="str">
        <f t="shared" si="15"/>
        <v/>
      </c>
    </row>
    <row r="945" spans="3:3" x14ac:dyDescent="0.25">
      <c r="C945" t="str">
        <f t="shared" si="15"/>
        <v/>
      </c>
    </row>
    <row r="946" spans="3:3" x14ac:dyDescent="0.25">
      <c r="C946" t="str">
        <f t="shared" si="15"/>
        <v/>
      </c>
    </row>
    <row r="947" spans="3:3" x14ac:dyDescent="0.25">
      <c r="C947" t="str">
        <f t="shared" si="15"/>
        <v/>
      </c>
    </row>
    <row r="948" spans="3:3" x14ac:dyDescent="0.25">
      <c r="C948" t="str">
        <f t="shared" si="15"/>
        <v/>
      </c>
    </row>
    <row r="949" spans="3:3" x14ac:dyDescent="0.25">
      <c r="C949" t="str">
        <f t="shared" si="15"/>
        <v/>
      </c>
    </row>
    <row r="950" spans="3:3" x14ac:dyDescent="0.25">
      <c r="C950" t="str">
        <f t="shared" si="15"/>
        <v/>
      </c>
    </row>
    <row r="951" spans="3:3" x14ac:dyDescent="0.25">
      <c r="C951" t="str">
        <f t="shared" si="15"/>
        <v/>
      </c>
    </row>
    <row r="952" spans="3:3" x14ac:dyDescent="0.25">
      <c r="C952" t="str">
        <f t="shared" si="15"/>
        <v/>
      </c>
    </row>
    <row r="953" spans="3:3" x14ac:dyDescent="0.25">
      <c r="C953" t="str">
        <f t="shared" si="15"/>
        <v/>
      </c>
    </row>
    <row r="954" spans="3:3" x14ac:dyDescent="0.25">
      <c r="C954" t="str">
        <f t="shared" si="15"/>
        <v/>
      </c>
    </row>
    <row r="955" spans="3:3" x14ac:dyDescent="0.25">
      <c r="C955" t="str">
        <f t="shared" si="15"/>
        <v/>
      </c>
    </row>
    <row r="956" spans="3:3" x14ac:dyDescent="0.25">
      <c r="C956" t="str">
        <f t="shared" si="15"/>
        <v/>
      </c>
    </row>
    <row r="957" spans="3:3" x14ac:dyDescent="0.25">
      <c r="C957" t="str">
        <f t="shared" si="15"/>
        <v/>
      </c>
    </row>
    <row r="958" spans="3:3" x14ac:dyDescent="0.25">
      <c r="C958" t="str">
        <f t="shared" si="15"/>
        <v/>
      </c>
    </row>
    <row r="959" spans="3:3" x14ac:dyDescent="0.25">
      <c r="C959" t="str">
        <f t="shared" si="15"/>
        <v/>
      </c>
    </row>
    <row r="960" spans="3:3" x14ac:dyDescent="0.25">
      <c r="C960" t="str">
        <f t="shared" si="15"/>
        <v/>
      </c>
    </row>
    <row r="961" spans="3:3" x14ac:dyDescent="0.25">
      <c r="C961" t="str">
        <f t="shared" si="15"/>
        <v/>
      </c>
    </row>
    <row r="962" spans="3:3" x14ac:dyDescent="0.25">
      <c r="C962" t="str">
        <f t="shared" si="15"/>
        <v/>
      </c>
    </row>
    <row r="963" spans="3:3" x14ac:dyDescent="0.25">
      <c r="C963" t="str">
        <f t="shared" si="15"/>
        <v/>
      </c>
    </row>
    <row r="964" spans="3:3" x14ac:dyDescent="0.25">
      <c r="C964" t="str">
        <f t="shared" si="15"/>
        <v/>
      </c>
    </row>
    <row r="965" spans="3:3" x14ac:dyDescent="0.25">
      <c r="C965" t="str">
        <f t="shared" si="15"/>
        <v/>
      </c>
    </row>
    <row r="966" spans="3:3" x14ac:dyDescent="0.25">
      <c r="C966" t="str">
        <f t="shared" si="15"/>
        <v/>
      </c>
    </row>
    <row r="967" spans="3:3" x14ac:dyDescent="0.25">
      <c r="C967" t="str">
        <f t="shared" si="15"/>
        <v/>
      </c>
    </row>
    <row r="968" spans="3:3" x14ac:dyDescent="0.25">
      <c r="C968" t="str">
        <f t="shared" si="15"/>
        <v/>
      </c>
    </row>
    <row r="969" spans="3:3" x14ac:dyDescent="0.25">
      <c r="C969" t="str">
        <f t="shared" si="15"/>
        <v/>
      </c>
    </row>
    <row r="970" spans="3:3" x14ac:dyDescent="0.25">
      <c r="C970" t="str">
        <f t="shared" si="15"/>
        <v/>
      </c>
    </row>
    <row r="971" spans="3:3" x14ac:dyDescent="0.25">
      <c r="C971" t="str">
        <f t="shared" si="15"/>
        <v/>
      </c>
    </row>
    <row r="972" spans="3:3" x14ac:dyDescent="0.25">
      <c r="C972" t="str">
        <f t="shared" si="15"/>
        <v/>
      </c>
    </row>
    <row r="973" spans="3:3" x14ac:dyDescent="0.25">
      <c r="C973" t="str">
        <f t="shared" si="15"/>
        <v/>
      </c>
    </row>
    <row r="974" spans="3:3" x14ac:dyDescent="0.25">
      <c r="C974" t="str">
        <f t="shared" ref="C974:C1037" si="16">IF(F974="","",VLOOKUP(F974,F974:V974,$C$2,FALSE))</f>
        <v/>
      </c>
    </row>
    <row r="975" spans="3:3" x14ac:dyDescent="0.25">
      <c r="C975" t="str">
        <f t="shared" si="16"/>
        <v/>
      </c>
    </row>
    <row r="976" spans="3:3" x14ac:dyDescent="0.25">
      <c r="C976" t="str">
        <f t="shared" si="16"/>
        <v/>
      </c>
    </row>
    <row r="977" spans="3:3" x14ac:dyDescent="0.25">
      <c r="C977" t="str">
        <f t="shared" si="16"/>
        <v/>
      </c>
    </row>
    <row r="978" spans="3:3" x14ac:dyDescent="0.25">
      <c r="C978" t="str">
        <f t="shared" si="16"/>
        <v/>
      </c>
    </row>
    <row r="979" spans="3:3" x14ac:dyDescent="0.25">
      <c r="C979" t="str">
        <f t="shared" si="16"/>
        <v/>
      </c>
    </row>
    <row r="980" spans="3:3" x14ac:dyDescent="0.25">
      <c r="C980" t="str">
        <f t="shared" si="16"/>
        <v/>
      </c>
    </row>
    <row r="981" spans="3:3" x14ac:dyDescent="0.25">
      <c r="C981" t="str">
        <f t="shared" si="16"/>
        <v/>
      </c>
    </row>
    <row r="982" spans="3:3" x14ac:dyDescent="0.25">
      <c r="C982" t="str">
        <f t="shared" si="16"/>
        <v/>
      </c>
    </row>
    <row r="983" spans="3:3" x14ac:dyDescent="0.25">
      <c r="C983" t="str">
        <f t="shared" si="16"/>
        <v/>
      </c>
    </row>
    <row r="984" spans="3:3" x14ac:dyDescent="0.25">
      <c r="C984" t="str">
        <f t="shared" si="16"/>
        <v/>
      </c>
    </row>
    <row r="985" spans="3:3" x14ac:dyDescent="0.25">
      <c r="C985" t="str">
        <f t="shared" si="16"/>
        <v/>
      </c>
    </row>
    <row r="986" spans="3:3" x14ac:dyDescent="0.25">
      <c r="C986" t="str">
        <f t="shared" si="16"/>
        <v/>
      </c>
    </row>
    <row r="987" spans="3:3" x14ac:dyDescent="0.25">
      <c r="C987" t="str">
        <f t="shared" si="16"/>
        <v/>
      </c>
    </row>
    <row r="988" spans="3:3" x14ac:dyDescent="0.25">
      <c r="C988" t="str">
        <f t="shared" si="16"/>
        <v/>
      </c>
    </row>
    <row r="989" spans="3:3" x14ac:dyDescent="0.25">
      <c r="C989" t="str">
        <f t="shared" si="16"/>
        <v/>
      </c>
    </row>
    <row r="990" spans="3:3" x14ac:dyDescent="0.25">
      <c r="C990" t="str">
        <f t="shared" si="16"/>
        <v/>
      </c>
    </row>
    <row r="991" spans="3:3" x14ac:dyDescent="0.25">
      <c r="C991" t="str">
        <f t="shared" si="16"/>
        <v/>
      </c>
    </row>
    <row r="992" spans="3:3" x14ac:dyDescent="0.25">
      <c r="C992" t="str">
        <f t="shared" si="16"/>
        <v/>
      </c>
    </row>
    <row r="993" spans="3:3" x14ac:dyDescent="0.25">
      <c r="C993" t="str">
        <f t="shared" si="16"/>
        <v/>
      </c>
    </row>
    <row r="994" spans="3:3" x14ac:dyDescent="0.25">
      <c r="C994" t="str">
        <f t="shared" si="16"/>
        <v/>
      </c>
    </row>
    <row r="995" spans="3:3" x14ac:dyDescent="0.25">
      <c r="C995" t="str">
        <f t="shared" si="16"/>
        <v/>
      </c>
    </row>
    <row r="996" spans="3:3" x14ac:dyDescent="0.25">
      <c r="C996" t="str">
        <f t="shared" si="16"/>
        <v/>
      </c>
    </row>
    <row r="997" spans="3:3" x14ac:dyDescent="0.25">
      <c r="C997" t="str">
        <f t="shared" si="16"/>
        <v/>
      </c>
    </row>
    <row r="998" spans="3:3" x14ac:dyDescent="0.25">
      <c r="C998" t="str">
        <f t="shared" si="16"/>
        <v/>
      </c>
    </row>
    <row r="999" spans="3:3" x14ac:dyDescent="0.25">
      <c r="C999" t="str">
        <f t="shared" si="16"/>
        <v/>
      </c>
    </row>
    <row r="1000" spans="3:3" x14ac:dyDescent="0.25">
      <c r="C1000" t="str">
        <f t="shared" si="16"/>
        <v/>
      </c>
    </row>
    <row r="1001" spans="3:3" x14ac:dyDescent="0.25">
      <c r="C1001" t="str">
        <f t="shared" si="16"/>
        <v/>
      </c>
    </row>
    <row r="1002" spans="3:3" x14ac:dyDescent="0.25">
      <c r="C1002" t="str">
        <f t="shared" si="16"/>
        <v/>
      </c>
    </row>
    <row r="1003" spans="3:3" x14ac:dyDescent="0.25">
      <c r="C1003" t="str">
        <f t="shared" si="16"/>
        <v/>
      </c>
    </row>
    <row r="1004" spans="3:3" x14ac:dyDescent="0.25">
      <c r="C1004" t="str">
        <f t="shared" si="16"/>
        <v/>
      </c>
    </row>
    <row r="1005" spans="3:3" x14ac:dyDescent="0.25">
      <c r="C1005" t="str">
        <f t="shared" si="16"/>
        <v/>
      </c>
    </row>
    <row r="1006" spans="3:3" x14ac:dyDescent="0.25">
      <c r="C1006" t="str">
        <f t="shared" si="16"/>
        <v/>
      </c>
    </row>
    <row r="1007" spans="3:3" x14ac:dyDescent="0.25">
      <c r="C1007" t="str">
        <f t="shared" si="16"/>
        <v/>
      </c>
    </row>
    <row r="1008" spans="3:3" x14ac:dyDescent="0.25">
      <c r="C1008" t="str">
        <f t="shared" si="16"/>
        <v/>
      </c>
    </row>
    <row r="1009" spans="3:3" x14ac:dyDescent="0.25">
      <c r="C1009" t="str">
        <f t="shared" si="16"/>
        <v/>
      </c>
    </row>
    <row r="1010" spans="3:3" x14ac:dyDescent="0.25">
      <c r="C1010" t="str">
        <f t="shared" si="16"/>
        <v/>
      </c>
    </row>
    <row r="1011" spans="3:3" x14ac:dyDescent="0.25">
      <c r="C1011" t="str">
        <f t="shared" si="16"/>
        <v/>
      </c>
    </row>
    <row r="1012" spans="3:3" x14ac:dyDescent="0.25">
      <c r="C1012" t="str">
        <f t="shared" si="16"/>
        <v/>
      </c>
    </row>
    <row r="1013" spans="3:3" x14ac:dyDescent="0.25">
      <c r="C1013" t="str">
        <f t="shared" si="16"/>
        <v/>
      </c>
    </row>
    <row r="1014" spans="3:3" x14ac:dyDescent="0.25">
      <c r="C1014" t="str">
        <f t="shared" si="16"/>
        <v/>
      </c>
    </row>
    <row r="1015" spans="3:3" x14ac:dyDescent="0.25">
      <c r="C1015" t="str">
        <f t="shared" si="16"/>
        <v/>
      </c>
    </row>
    <row r="1016" spans="3:3" x14ac:dyDescent="0.25">
      <c r="C1016" t="str">
        <f t="shared" si="16"/>
        <v/>
      </c>
    </row>
    <row r="1017" spans="3:3" x14ac:dyDescent="0.25">
      <c r="C1017" t="str">
        <f t="shared" si="16"/>
        <v/>
      </c>
    </row>
    <row r="1018" spans="3:3" x14ac:dyDescent="0.25">
      <c r="C1018" t="str">
        <f t="shared" si="16"/>
        <v/>
      </c>
    </row>
    <row r="1019" spans="3:3" x14ac:dyDescent="0.25">
      <c r="C1019" t="str">
        <f t="shared" si="16"/>
        <v/>
      </c>
    </row>
    <row r="1020" spans="3:3" x14ac:dyDescent="0.25">
      <c r="C1020" t="str">
        <f t="shared" si="16"/>
        <v/>
      </c>
    </row>
    <row r="1021" spans="3:3" x14ac:dyDescent="0.25">
      <c r="C1021" t="str">
        <f t="shared" si="16"/>
        <v/>
      </c>
    </row>
    <row r="1022" spans="3:3" x14ac:dyDescent="0.25">
      <c r="C1022" t="str">
        <f t="shared" si="16"/>
        <v/>
      </c>
    </row>
    <row r="1023" spans="3:3" x14ac:dyDescent="0.25">
      <c r="C1023" t="str">
        <f t="shared" si="16"/>
        <v/>
      </c>
    </row>
    <row r="1024" spans="3:3" x14ac:dyDescent="0.25">
      <c r="C1024" t="str">
        <f t="shared" si="16"/>
        <v/>
      </c>
    </row>
    <row r="1025" spans="3:3" x14ac:dyDescent="0.25">
      <c r="C1025" t="str">
        <f t="shared" si="16"/>
        <v/>
      </c>
    </row>
    <row r="1026" spans="3:3" x14ac:dyDescent="0.25">
      <c r="C1026" t="str">
        <f t="shared" si="16"/>
        <v/>
      </c>
    </row>
    <row r="1027" spans="3:3" x14ac:dyDescent="0.25">
      <c r="C1027" t="str">
        <f t="shared" si="16"/>
        <v/>
      </c>
    </row>
    <row r="1028" spans="3:3" x14ac:dyDescent="0.25">
      <c r="C1028" t="str">
        <f t="shared" si="16"/>
        <v/>
      </c>
    </row>
    <row r="1029" spans="3:3" x14ac:dyDescent="0.25">
      <c r="C1029" t="str">
        <f t="shared" si="16"/>
        <v/>
      </c>
    </row>
    <row r="1030" spans="3:3" x14ac:dyDescent="0.25">
      <c r="C1030" t="str">
        <f t="shared" si="16"/>
        <v/>
      </c>
    </row>
    <row r="1031" spans="3:3" x14ac:dyDescent="0.25">
      <c r="C1031" t="str">
        <f t="shared" si="16"/>
        <v/>
      </c>
    </row>
    <row r="1032" spans="3:3" x14ac:dyDescent="0.25">
      <c r="C1032" t="str">
        <f t="shared" si="16"/>
        <v/>
      </c>
    </row>
    <row r="1033" spans="3:3" x14ac:dyDescent="0.25">
      <c r="C1033" t="str">
        <f t="shared" si="16"/>
        <v/>
      </c>
    </row>
    <row r="1034" spans="3:3" x14ac:dyDescent="0.25">
      <c r="C1034" t="str">
        <f t="shared" si="16"/>
        <v/>
      </c>
    </row>
    <row r="1035" spans="3:3" x14ac:dyDescent="0.25">
      <c r="C1035" t="str">
        <f t="shared" si="16"/>
        <v/>
      </c>
    </row>
    <row r="1036" spans="3:3" x14ac:dyDescent="0.25">
      <c r="C1036" t="str">
        <f t="shared" si="16"/>
        <v/>
      </c>
    </row>
    <row r="1037" spans="3:3" x14ac:dyDescent="0.25">
      <c r="C1037" t="str">
        <f t="shared" si="16"/>
        <v/>
      </c>
    </row>
    <row r="1038" spans="3:3" x14ac:dyDescent="0.25">
      <c r="C1038" t="str">
        <f t="shared" ref="C1038:C1065" si="17">IF(F1038="","",VLOOKUP(F1038,F1038:V1038,$C$2,FALSE))</f>
        <v/>
      </c>
    </row>
    <row r="1039" spans="3:3" x14ac:dyDescent="0.25">
      <c r="C1039" t="str">
        <f t="shared" si="17"/>
        <v/>
      </c>
    </row>
    <row r="1040" spans="3:3" x14ac:dyDescent="0.25">
      <c r="C1040" t="str">
        <f t="shared" si="17"/>
        <v/>
      </c>
    </row>
    <row r="1041" spans="3:3" x14ac:dyDescent="0.25">
      <c r="C1041" t="str">
        <f t="shared" si="17"/>
        <v/>
      </c>
    </row>
    <row r="1042" spans="3:3" x14ac:dyDescent="0.25">
      <c r="C1042" t="str">
        <f t="shared" si="17"/>
        <v/>
      </c>
    </row>
    <row r="1043" spans="3:3" x14ac:dyDescent="0.25">
      <c r="C1043" t="str">
        <f t="shared" si="17"/>
        <v/>
      </c>
    </row>
    <row r="1044" spans="3:3" x14ac:dyDescent="0.25">
      <c r="C1044" t="str">
        <f t="shared" si="17"/>
        <v/>
      </c>
    </row>
    <row r="1045" spans="3:3" x14ac:dyDescent="0.25">
      <c r="C1045" t="str">
        <f t="shared" si="17"/>
        <v/>
      </c>
    </row>
    <row r="1046" spans="3:3" x14ac:dyDescent="0.25">
      <c r="C1046" t="str">
        <f t="shared" si="17"/>
        <v/>
      </c>
    </row>
    <row r="1047" spans="3:3" x14ac:dyDescent="0.25">
      <c r="C1047" t="str">
        <f t="shared" si="17"/>
        <v/>
      </c>
    </row>
    <row r="1048" spans="3:3" x14ac:dyDescent="0.25">
      <c r="C1048" t="str">
        <f t="shared" si="17"/>
        <v/>
      </c>
    </row>
    <row r="1049" spans="3:3" x14ac:dyDescent="0.25">
      <c r="C1049" t="str">
        <f t="shared" si="17"/>
        <v/>
      </c>
    </row>
    <row r="1050" spans="3:3" x14ac:dyDescent="0.25">
      <c r="C1050" t="str">
        <f t="shared" si="17"/>
        <v/>
      </c>
    </row>
    <row r="1051" spans="3:3" x14ac:dyDescent="0.25">
      <c r="C1051" t="str">
        <f t="shared" si="17"/>
        <v/>
      </c>
    </row>
    <row r="1052" spans="3:3" x14ac:dyDescent="0.25">
      <c r="C1052" t="str">
        <f t="shared" si="17"/>
        <v/>
      </c>
    </row>
    <row r="1053" spans="3:3" x14ac:dyDescent="0.25">
      <c r="C1053" t="str">
        <f t="shared" si="17"/>
        <v/>
      </c>
    </row>
    <row r="1054" spans="3:3" x14ac:dyDescent="0.25">
      <c r="C1054" t="str">
        <f t="shared" si="17"/>
        <v/>
      </c>
    </row>
    <row r="1055" spans="3:3" x14ac:dyDescent="0.25">
      <c r="C1055" t="str">
        <f t="shared" si="17"/>
        <v/>
      </c>
    </row>
    <row r="1056" spans="3:3" x14ac:dyDescent="0.25">
      <c r="C1056" t="str">
        <f t="shared" si="17"/>
        <v/>
      </c>
    </row>
    <row r="1057" spans="3:3" x14ac:dyDescent="0.25">
      <c r="C1057" t="str">
        <f t="shared" si="17"/>
        <v/>
      </c>
    </row>
    <row r="1058" spans="3:3" x14ac:dyDescent="0.25">
      <c r="C1058" t="str">
        <f t="shared" si="17"/>
        <v/>
      </c>
    </row>
    <row r="1059" spans="3:3" x14ac:dyDescent="0.25">
      <c r="C1059" t="str">
        <f t="shared" si="17"/>
        <v/>
      </c>
    </row>
    <row r="1060" spans="3:3" x14ac:dyDescent="0.25">
      <c r="C1060" t="str">
        <f t="shared" si="17"/>
        <v/>
      </c>
    </row>
    <row r="1061" spans="3:3" x14ac:dyDescent="0.25">
      <c r="C1061" t="str">
        <f t="shared" si="17"/>
        <v/>
      </c>
    </row>
    <row r="1062" spans="3:3" x14ac:dyDescent="0.25">
      <c r="C1062" t="str">
        <f t="shared" si="17"/>
        <v/>
      </c>
    </row>
    <row r="1063" spans="3:3" x14ac:dyDescent="0.25">
      <c r="C1063" t="str">
        <f t="shared" si="17"/>
        <v/>
      </c>
    </row>
    <row r="1064" spans="3:3" x14ac:dyDescent="0.25">
      <c r="C1064" t="str">
        <f t="shared" si="17"/>
        <v/>
      </c>
    </row>
    <row r="1065" spans="3:3" x14ac:dyDescent="0.25">
      <c r="C1065" t="str">
        <f t="shared" si="17"/>
        <v/>
      </c>
    </row>
  </sheetData>
  <sheetProtection algorithmName="SHA-512" hashValue="49p8wFABJ18iZQxnpFGdJotT/Z79eZMQBNQOgHXWmldkq5wx0tS6oehap2SEIIX0LWidaQ1iSoMzKaaVWRSaGw==" saltValue="g4SCndTTyT1K0iyPkUaCQ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VL</vt:lpstr>
      <vt:lpstr>VL_SW-R</vt:lpstr>
      <vt:lpstr>VL_SW-L</vt:lpstr>
      <vt:lpstr>Pomoc</vt:lpstr>
      <vt:lpstr>Translation</vt:lpstr>
      <vt:lpstr>VL!Druckbereich</vt:lpstr>
      <vt:lpstr>'VL_SW-L'!Druckbereich</vt:lpstr>
      <vt:lpstr>'VL_SW-R'!Druckbereich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2024-05-24T12:28:59Z</dcterms:created>
  <dcterms:modified xsi:type="dcterms:W3CDTF">2024-07-10T10:35:19Z</dcterms:modified>
</cp:coreProperties>
</file>